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<sst xmlns="http://schemas.openxmlformats.org/spreadsheetml/2006/main" count="70" uniqueCount="33">
  <si>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</si>
  <si>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</si>
  <si>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</si>
  <si>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</si>
  <si>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</si>
  <si>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</si>
  <si>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</si>
  <si>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</si>
  <si>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</si>
  <si>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</si>
  <si>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</si>
  <si>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</si>
  <si>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</si>
  <si>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</si>
  <si>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</si>
  <si>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</si>
  <si>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</si>
  <si>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</si>
  <si>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</si>
  <si>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513/07- 19/09/2007</t>
  </si>
  <si>
    <t>MT</t>
  </si>
  <si>
    <t>Rondonopolis</t>
  </si>
  <si>
    <t>Sinop</t>
  </si>
  <si>
    <t>BCMM</t>
  </si>
  <si>
    <t>BBO</t>
  </si>
  <si>
    <t xml:space="preserve"> BBO</t>
  </si>
  <si>
    <t>BCMMT</t>
  </si>
  <si>
    <t xml:space="preserve">BCMM </t>
  </si>
  <si>
    <t xml:space="preserve"> BCMM</t>
  </si>
  <si>
    <t xml:space="preserve"> BCMM </t>
  </si>
  <si>
    <t>BNM</t>
  </si>
  <si>
    <t xml:space="preserve"> BNM</t>
  </si>
  <si>
    <t>BMCS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</si>
</sst>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C52">
      <selection activeCell="C24" sqref="C24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20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68600</v>
      </c>
      <c r="D10" s="21">
        <f>SUM(D11:D12)</f>
        <v>68600</v>
      </c>
      <c r="E10" s="30">
        <f>(D10*100)/C10</f>
        <v>100</v>
      </c>
      <c r="F10" s="28">
        <v>0.276</v>
      </c>
      <c r="G10" s="28">
        <v>0.435</v>
      </c>
      <c r="H10" s="29">
        <f>((G10*100)/F10)-100</f>
        <v>57.60869565217391</v>
      </c>
      <c r="I10" s="7">
        <f>FLOOR(G10,0.00001)*D10</f>
        <v>29841.000000000004</v>
      </c>
    </row>
    <row r="11" spans="1:9" ht="13.5">
      <c r="A11" s="5"/>
      <c r="B11" s="24"/>
      <c r="C11" s="6" t="s">
        <v>23</v>
      </c>
      <c r="D11" s="21">
        <v>34000</v>
      </c>
      <c r="E11" s="30"/>
      <c r="F11" s="28"/>
      <c r="G11" s="28"/>
      <c r="H11" s="29"/>
      <c r="I11" s="7"/>
    </row>
    <row r="12" spans="1:9" ht="13.5">
      <c r="A12" s="5"/>
      <c r="B12" s="24"/>
      <c r="C12" s="24" t="s">
        <v>25</v>
      </c>
      <c r="D12" s="21">
        <v>34600</v>
      </c>
      <c r="E12" s="14"/>
      <c r="F12" s="14"/>
      <c r="G12" s="14"/>
      <c r="H12" s="7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5">
        <v>2</v>
      </c>
      <c r="B14" s="24" t="s">
        <v>21</v>
      </c>
      <c r="C14" s="6">
        <v>66700</v>
      </c>
      <c r="D14" s="21">
        <f>SUM(D15:D17)</f>
        <v>66700</v>
      </c>
      <c r="E14" s="30">
        <f>(D14*100)/C14</f>
        <v>100</v>
      </c>
      <c r="F14" s="28">
        <v>0.24</v>
      </c>
      <c r="G14" s="28">
        <v>0.432</v>
      </c>
      <c r="H14" s="29">
        <f>((G14*100)/F14)-100</f>
        <v>80.00000000000003</v>
      </c>
      <c r="I14" s="7">
        <f>FLOOR(G14,0.00001)*D14</f>
        <v>28814.400000000005</v>
      </c>
    </row>
    <row r="15" spans="1:9" ht="13.5">
      <c r="A15" s="5"/>
      <c r="B15" s="24"/>
      <c r="C15" s="6" t="s">
        <v>26</v>
      </c>
      <c r="D15" s="21">
        <v>18000</v>
      </c>
      <c r="E15" s="30"/>
      <c r="F15" s="28"/>
      <c r="G15" s="28"/>
      <c r="H15" s="29"/>
      <c r="I15" s="7"/>
    </row>
    <row r="16" spans="1:9" ht="13.5">
      <c r="A16" s="5"/>
      <c r="B16" s="24"/>
      <c r="C16" s="6" t="s">
        <v>27</v>
      </c>
      <c r="D16" s="21">
        <v>22000</v>
      </c>
      <c r="E16" s="30"/>
      <c r="F16" s="28"/>
      <c r="G16" s="28"/>
      <c r="H16" s="29"/>
      <c r="I16" s="7"/>
    </row>
    <row r="17" spans="1:9" ht="13.5">
      <c r="A17" s="5"/>
      <c r="B17" s="24"/>
      <c r="C17" s="24" t="s">
        <v>25</v>
      </c>
      <c r="D17" s="21">
        <v>26700</v>
      </c>
      <c r="E17" s="14"/>
      <c r="F17" s="14"/>
      <c r="G17" s="14"/>
      <c r="H17" s="7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3</v>
      </c>
      <c r="B19" s="24" t="s">
        <v>21</v>
      </c>
      <c r="C19" s="6">
        <v>65800</v>
      </c>
      <c r="D19" s="21">
        <f>SUM(D20:D21)</f>
        <v>65800</v>
      </c>
      <c r="E19" s="30">
        <f>(D19*100)/C19</f>
        <v>100</v>
      </c>
      <c r="F19" s="28">
        <v>0.258</v>
      </c>
      <c r="G19" s="28">
        <v>0.436</v>
      </c>
      <c r="H19" s="29">
        <f>((G19*100)/F19)-100</f>
        <v>68.9922480620155</v>
      </c>
      <c r="I19" s="7">
        <f>FLOOR(G19,0.00001)*D19</f>
        <v>28688.800000000003</v>
      </c>
    </row>
    <row r="20" spans="1:9" ht="13.5">
      <c r="A20" s="5"/>
      <c r="B20" s="24"/>
      <c r="C20" s="6" t="s">
        <v>23</v>
      </c>
      <c r="D20" s="21">
        <v>24000</v>
      </c>
      <c r="E20" s="30"/>
      <c r="F20" s="28"/>
      <c r="G20" s="28"/>
      <c r="H20" s="29"/>
      <c r="I20" s="7"/>
    </row>
    <row r="21" spans="1:9" ht="13.5">
      <c r="A21" s="5"/>
      <c r="B21" s="24"/>
      <c r="C21" s="24" t="s">
        <v>25</v>
      </c>
      <c r="D21" s="21">
        <v>41800</v>
      </c>
      <c r="E21" s="14"/>
      <c r="F21" s="14"/>
      <c r="G21" s="14"/>
      <c r="H21" s="7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5">
        <v>4</v>
      </c>
      <c r="B23" s="24" t="s">
        <v>21</v>
      </c>
      <c r="C23" s="6">
        <v>56204</v>
      </c>
      <c r="D23" s="21">
        <f>SUM(D24)</f>
        <v>56204</v>
      </c>
      <c r="E23" s="30">
        <f>(D23*100)/C23</f>
        <v>100</v>
      </c>
      <c r="F23" s="28">
        <v>0.273</v>
      </c>
      <c r="G23" s="28">
        <v>0.453</v>
      </c>
      <c r="H23" s="29">
        <f>((G23*100)/F23)-100</f>
        <v>65.93406593406593</v>
      </c>
      <c r="I23" s="7">
        <f>FLOOR(G23,0.00001)*D23</f>
        <v>25460.412</v>
      </c>
    </row>
    <row r="24" spans="1:9" ht="13.5">
      <c r="A24" s="5"/>
      <c r="B24" s="24"/>
      <c r="C24" s="6" t="s">
        <v>27</v>
      </c>
      <c r="D24" s="21">
        <v>56204</v>
      </c>
      <c r="E24" s="14"/>
      <c r="F24" s="14"/>
      <c r="G24" s="14"/>
      <c r="H24" s="7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5</v>
      </c>
      <c r="B26" s="24" t="s">
        <v>21</v>
      </c>
      <c r="C26" s="6">
        <v>69800</v>
      </c>
      <c r="D26" s="21">
        <f>SUM(D27:D29)</f>
        <v>69800</v>
      </c>
      <c r="E26" s="30">
        <f>(D26*100)/C26</f>
        <v>100</v>
      </c>
      <c r="F26" s="28">
        <v>0.259</v>
      </c>
      <c r="G26" s="28">
        <v>0.438</v>
      </c>
      <c r="H26" s="29">
        <f>((G26*100)/F26)-100</f>
        <v>69.1119691119691</v>
      </c>
      <c r="I26" s="7">
        <f>FLOOR(G26,0.00001)*D26</f>
        <v>30572.400000000005</v>
      </c>
    </row>
    <row r="27" spans="1:9" ht="13.5">
      <c r="A27" s="5"/>
      <c r="B27" s="24"/>
      <c r="C27" s="6" t="s">
        <v>26</v>
      </c>
      <c r="D27" s="21">
        <v>18000</v>
      </c>
      <c r="E27" s="30"/>
      <c r="F27" s="28"/>
      <c r="G27" s="28"/>
      <c r="H27" s="29"/>
      <c r="I27" s="7"/>
    </row>
    <row r="28" spans="1:9" ht="13.5">
      <c r="A28" s="5"/>
      <c r="B28" s="24"/>
      <c r="C28" s="6" t="s">
        <v>27</v>
      </c>
      <c r="D28" s="21">
        <v>24000</v>
      </c>
      <c r="E28" s="30"/>
      <c r="F28" s="28"/>
      <c r="G28" s="28"/>
      <c r="H28" s="29"/>
      <c r="I28" s="7"/>
    </row>
    <row r="29" spans="1:9" ht="13.5">
      <c r="A29" s="5"/>
      <c r="B29" s="24"/>
      <c r="C29" s="6" t="s">
        <v>24</v>
      </c>
      <c r="D29" s="21">
        <v>27800</v>
      </c>
      <c r="E29" s="30"/>
      <c r="F29" s="28"/>
      <c r="G29" s="28"/>
      <c r="H29" s="29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6</v>
      </c>
      <c r="B31" s="24" t="s">
        <v>21</v>
      </c>
      <c r="C31" s="6">
        <v>63400</v>
      </c>
      <c r="D31" s="21">
        <f>SUM(D32)</f>
        <v>63400</v>
      </c>
      <c r="E31" s="30">
        <f>(D31*100)/C31</f>
        <v>100</v>
      </c>
      <c r="F31" s="28">
        <v>0.294</v>
      </c>
      <c r="G31" s="28">
        <v>0.476</v>
      </c>
      <c r="H31" s="29">
        <f>((G31*100)/F31)-100</f>
        <v>61.9047619047619</v>
      </c>
      <c r="I31" s="7">
        <f>FLOOR(G31,0.00001)*D31</f>
        <v>30178.4</v>
      </c>
    </row>
    <row r="32" spans="1:9" ht="13.5">
      <c r="A32" s="5"/>
      <c r="B32" s="24"/>
      <c r="C32" s="24" t="s">
        <v>28</v>
      </c>
      <c r="D32" s="21">
        <v>63400</v>
      </c>
      <c r="E32" s="14"/>
      <c r="F32" s="14"/>
      <c r="G32" s="14"/>
      <c r="H32" s="7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7</v>
      </c>
      <c r="B34" s="24" t="s">
        <v>22</v>
      </c>
      <c r="C34" s="6">
        <v>128889</v>
      </c>
      <c r="D34" s="21">
        <f>SUM(D35:D37)</f>
        <v>128889</v>
      </c>
      <c r="E34" s="30">
        <f>(D34*100)/C34</f>
        <v>100</v>
      </c>
      <c r="F34" s="28">
        <v>0.258</v>
      </c>
      <c r="G34" s="28">
        <v>0.369</v>
      </c>
      <c r="H34" s="29">
        <f>((G34*100)/F34)-100</f>
        <v>43.02325581395348</v>
      </c>
      <c r="I34" s="7">
        <f>FLOOR(G34,0.00001)*D34</f>
        <v>47560.041000000005</v>
      </c>
    </row>
    <row r="35" spans="1:9" ht="13.5">
      <c r="A35" s="5"/>
      <c r="B35" s="24"/>
      <c r="C35" s="6" t="s">
        <v>26</v>
      </c>
      <c r="D35" s="21">
        <v>28889</v>
      </c>
      <c r="E35" s="30"/>
      <c r="F35" s="28"/>
      <c r="G35" s="28"/>
      <c r="H35" s="29"/>
      <c r="I35" s="7"/>
    </row>
    <row r="36" spans="1:9" ht="13.5">
      <c r="A36" s="5"/>
      <c r="B36" s="24"/>
      <c r="C36" s="24" t="s">
        <v>25</v>
      </c>
      <c r="D36" s="21">
        <v>60000</v>
      </c>
      <c r="E36" s="14"/>
      <c r="F36" s="14"/>
      <c r="G36" s="14"/>
      <c r="H36" s="7"/>
      <c r="I36" s="7"/>
    </row>
    <row r="37" spans="1:9" ht="13.5">
      <c r="A37" s="5"/>
      <c r="B37" s="24"/>
      <c r="C37" s="24" t="s">
        <v>29</v>
      </c>
      <c r="D37" s="21">
        <v>40000</v>
      </c>
      <c r="E37" s="14"/>
      <c r="F37" s="14"/>
      <c r="G37" s="14"/>
      <c r="H37" s="7"/>
      <c r="I37" s="7"/>
    </row>
    <row r="38" spans="1:9" ht="13.5">
      <c r="A38" s="5"/>
      <c r="B38" s="24"/>
      <c r="C38" s="6"/>
      <c r="D38" s="6"/>
      <c r="E38" s="14"/>
      <c r="F38" s="14"/>
      <c r="G38" s="14"/>
      <c r="H38" s="7"/>
      <c r="I38" s="7"/>
    </row>
    <row r="39" spans="1:9" ht="13.5">
      <c r="A39" s="5">
        <v>8</v>
      </c>
      <c r="B39" s="24" t="s">
        <v>22</v>
      </c>
      <c r="C39" s="6">
        <v>95383</v>
      </c>
      <c r="D39" s="21">
        <f>SUM(D40:D41)</f>
        <v>95383</v>
      </c>
      <c r="E39" s="30">
        <f>(D39*100)/C39</f>
        <v>100</v>
      </c>
      <c r="F39" s="28">
        <v>0.307</v>
      </c>
      <c r="G39" s="28">
        <v>0.393</v>
      </c>
      <c r="H39" s="29">
        <f>((G39*100)/F39)-100</f>
        <v>28.01302931596092</v>
      </c>
      <c r="I39" s="7">
        <f>FLOOR(G39,0.00001)*D39</f>
        <v>37485.519</v>
      </c>
    </row>
    <row r="40" spans="1:9" ht="13.5">
      <c r="A40" s="5"/>
      <c r="B40" s="24"/>
      <c r="C40" s="6" t="s">
        <v>23</v>
      </c>
      <c r="D40" s="21">
        <v>40000</v>
      </c>
      <c r="E40" s="30"/>
      <c r="F40" s="28"/>
      <c r="G40" s="28"/>
      <c r="H40" s="29"/>
      <c r="I40" s="7"/>
    </row>
    <row r="41" spans="1:9" ht="13.5">
      <c r="A41" s="5"/>
      <c r="B41" s="24"/>
      <c r="C41" s="24" t="s">
        <v>25</v>
      </c>
      <c r="D41" s="21">
        <v>55383</v>
      </c>
      <c r="E41" s="14"/>
      <c r="F41" s="14"/>
      <c r="G41" s="14"/>
      <c r="H41" s="7"/>
      <c r="I41" s="7"/>
    </row>
    <row r="42" spans="1:9" ht="13.5">
      <c r="A42" s="5"/>
      <c r="B42" s="24"/>
      <c r="C42" s="6"/>
      <c r="D42" s="6"/>
      <c r="E42" s="14"/>
      <c r="F42" s="14"/>
      <c r="G42" s="14"/>
      <c r="H42" s="7"/>
      <c r="I42" s="7"/>
    </row>
    <row r="43" spans="1:9" ht="13.5">
      <c r="A43" s="5">
        <v>9</v>
      </c>
      <c r="B43" s="24" t="s">
        <v>22</v>
      </c>
      <c r="C43" s="6">
        <v>294122</v>
      </c>
      <c r="D43" s="21">
        <f>SUM(D44:D45)</f>
        <v>294122</v>
      </c>
      <c r="E43" s="30">
        <f>(D43*100)/C43</f>
        <v>100</v>
      </c>
      <c r="F43" s="28">
        <v>0.206</v>
      </c>
      <c r="G43" s="28">
        <v>0.342</v>
      </c>
      <c r="H43" s="29">
        <f>((G43*100)/F43)-100</f>
        <v>66.01941747572818</v>
      </c>
      <c r="I43" s="7">
        <f>FLOOR(G43,0.00001)*D43</f>
        <v>100589.724</v>
      </c>
    </row>
    <row r="44" spans="1:9" ht="13.5">
      <c r="A44" s="5"/>
      <c r="B44" s="24"/>
      <c r="C44" s="6" t="s">
        <v>23</v>
      </c>
      <c r="D44" s="21">
        <v>40000</v>
      </c>
      <c r="E44" s="30"/>
      <c r="F44" s="28"/>
      <c r="G44" s="28"/>
      <c r="H44" s="29"/>
      <c r="I44" s="7"/>
    </row>
    <row r="45" spans="1:9" ht="13.5">
      <c r="A45" s="5"/>
      <c r="B45" s="24"/>
      <c r="C45" s="24" t="s">
        <v>25</v>
      </c>
      <c r="D45" s="21">
        <v>254122</v>
      </c>
      <c r="E45" s="14"/>
      <c r="F45" s="14"/>
      <c r="G45" s="14"/>
      <c r="H45" s="7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10</v>
      </c>
      <c r="B47" s="24" t="s">
        <v>22</v>
      </c>
      <c r="C47" s="6">
        <v>202560</v>
      </c>
      <c r="D47" s="21">
        <f>SUM(D48:D50)</f>
        <v>202560</v>
      </c>
      <c r="E47" s="30">
        <f>(D47*100)/C47</f>
        <v>100</v>
      </c>
      <c r="F47" s="28">
        <v>0.312</v>
      </c>
      <c r="G47" s="28">
        <v>0.408</v>
      </c>
      <c r="H47" s="29">
        <f>((G47*100)/F47)-100</f>
        <v>30.769230769230774</v>
      </c>
      <c r="I47" s="7">
        <f>FLOOR(G47,0.00001)*D47</f>
        <v>82644.48000000001</v>
      </c>
    </row>
    <row r="48" spans="1:9" ht="13.5">
      <c r="A48" s="5"/>
      <c r="B48" s="24"/>
      <c r="C48" s="6" t="s">
        <v>30</v>
      </c>
      <c r="D48" s="21">
        <v>90000</v>
      </c>
      <c r="E48" s="30"/>
      <c r="F48" s="28"/>
      <c r="G48" s="28"/>
      <c r="H48" s="29"/>
      <c r="I48" s="7"/>
    </row>
    <row r="49" spans="1:9" ht="13.5">
      <c r="A49" s="5"/>
      <c r="B49" s="24"/>
      <c r="C49" s="6" t="s">
        <v>23</v>
      </c>
      <c r="D49" s="21">
        <v>40000</v>
      </c>
      <c r="E49" s="30"/>
      <c r="F49" s="28"/>
      <c r="G49" s="28"/>
      <c r="H49" s="29"/>
      <c r="I49" s="7"/>
    </row>
    <row r="50" spans="1:9" ht="13.5">
      <c r="A50" s="5"/>
      <c r="B50" s="24"/>
      <c r="C50" s="24" t="s">
        <v>25</v>
      </c>
      <c r="D50" s="21">
        <v>72560</v>
      </c>
      <c r="E50" s="14"/>
      <c r="F50" s="14"/>
      <c r="G50" s="14"/>
      <c r="H50" s="7"/>
      <c r="I50" s="7"/>
    </row>
    <row r="51" spans="1:9" ht="13.5">
      <c r="A51" s="5"/>
      <c r="B51" s="24"/>
      <c r="C51" s="6"/>
      <c r="D51" s="6"/>
      <c r="E51" s="14"/>
      <c r="F51" s="14"/>
      <c r="G51" s="14"/>
      <c r="H51" s="7"/>
      <c r="I51" s="7"/>
    </row>
    <row r="52" spans="1:9" ht="13.5">
      <c r="A52" s="5">
        <v>11</v>
      </c>
      <c r="B52" s="24" t="s">
        <v>22</v>
      </c>
      <c r="C52" s="6">
        <v>108944</v>
      </c>
      <c r="D52" s="21">
        <f>SUM(D53:D54)</f>
        <v>108944</v>
      </c>
      <c r="E52" s="30">
        <f>(D52*100)/C52</f>
        <v>100</v>
      </c>
      <c r="F52" s="28">
        <v>0.33</v>
      </c>
      <c r="G52" s="28">
        <v>0.42</v>
      </c>
      <c r="H52" s="29">
        <f>((G52*100)/F52)-100</f>
        <v>27.272727272727266</v>
      </c>
      <c r="I52" s="7">
        <f>FLOOR(G52,0.00001)*D52</f>
        <v>45756.48</v>
      </c>
    </row>
    <row r="53" spans="1:9" ht="13.5">
      <c r="A53" s="5"/>
      <c r="B53" s="24"/>
      <c r="C53" s="6" t="s">
        <v>30</v>
      </c>
      <c r="D53" s="21">
        <v>50000</v>
      </c>
      <c r="E53" s="30"/>
      <c r="F53" s="28"/>
      <c r="G53" s="28"/>
      <c r="H53" s="29"/>
      <c r="I53" s="7"/>
    </row>
    <row r="54" spans="1:9" ht="13.5">
      <c r="A54" s="5"/>
      <c r="B54" s="24"/>
      <c r="C54" s="24" t="s">
        <v>25</v>
      </c>
      <c r="D54" s="21">
        <v>58944</v>
      </c>
      <c r="E54" s="14"/>
      <c r="F54" s="14"/>
      <c r="G54" s="14"/>
      <c r="H54" s="7"/>
      <c r="I54" s="7"/>
    </row>
    <row r="55" spans="1:9" ht="13.5">
      <c r="A55" s="5"/>
      <c r="B55" s="24"/>
      <c r="C55" s="6"/>
      <c r="D55" s="6"/>
      <c r="E55" s="14"/>
      <c r="F55" s="14"/>
      <c r="G55" s="14"/>
      <c r="H55" s="7"/>
      <c r="I55" s="7"/>
    </row>
    <row r="56" spans="1:9" ht="13.5">
      <c r="A56" s="5">
        <v>12</v>
      </c>
      <c r="B56" s="24" t="s">
        <v>22</v>
      </c>
      <c r="C56" s="6">
        <v>55688</v>
      </c>
      <c r="D56" s="21">
        <f>SUM(D57)</f>
        <v>55688</v>
      </c>
      <c r="E56" s="30">
        <f>(D56*100)/C56</f>
        <v>100</v>
      </c>
      <c r="F56" s="28">
        <v>0.294</v>
      </c>
      <c r="G56" s="28">
        <v>0.42</v>
      </c>
      <c r="H56" s="29">
        <f>((G56*100)/F56)-100</f>
        <v>42.85714285714286</v>
      </c>
      <c r="I56" s="7">
        <f>FLOOR(G56,0.00001)*D56</f>
        <v>23388.960000000003</v>
      </c>
    </row>
    <row r="57" spans="1:9" ht="13.5">
      <c r="A57" s="5"/>
      <c r="B57" s="24"/>
      <c r="C57" s="24" t="s">
        <v>25</v>
      </c>
      <c r="D57" s="21">
        <v>55688</v>
      </c>
      <c r="E57" s="14"/>
      <c r="F57" s="14"/>
      <c r="G57" s="14"/>
      <c r="H57" s="7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13</v>
      </c>
      <c r="B59" s="24" t="s">
        <v>22</v>
      </c>
      <c r="C59" s="6">
        <v>28900</v>
      </c>
      <c r="D59" s="21">
        <f>SUM(D60)</f>
        <v>28900</v>
      </c>
      <c r="E59" s="30">
        <f>(D59*100)/C59</f>
        <v>100</v>
      </c>
      <c r="F59" s="28">
        <v>0.276</v>
      </c>
      <c r="G59" s="28">
        <v>0.417</v>
      </c>
      <c r="H59" s="29">
        <f>((G59*100)/F59)-100</f>
        <v>51.0869565217391</v>
      </c>
      <c r="I59" s="7">
        <f>FLOOR(G59,0.00001)*D59</f>
        <v>12051.300000000001</v>
      </c>
    </row>
    <row r="60" spans="1:9" ht="13.5">
      <c r="A60" s="5"/>
      <c r="B60" s="24"/>
      <c r="C60" s="24" t="s">
        <v>31</v>
      </c>
      <c r="D60" s="21">
        <v>28900</v>
      </c>
      <c r="E60" s="14"/>
      <c r="F60" s="14"/>
      <c r="G60" s="14"/>
      <c r="H60" s="7"/>
      <c r="I60" s="7"/>
    </row>
    <row r="61" spans="1:9" ht="13.5">
      <c r="A61" s="5"/>
      <c r="B61" s="24"/>
      <c r="C61" s="6"/>
      <c r="D61" s="6"/>
      <c r="E61" s="14"/>
      <c r="F61" s="14"/>
      <c r="G61" s="14"/>
      <c r="H61" s="7"/>
      <c r="I61" s="7"/>
    </row>
    <row r="62" spans="1:9" ht="13.5">
      <c r="A62" s="5">
        <v>14</v>
      </c>
      <c r="B62" s="24" t="s">
        <v>22</v>
      </c>
      <c r="C62" s="6">
        <v>877745</v>
      </c>
      <c r="D62" s="21">
        <f>SUM(D63:D66)</f>
        <v>877745</v>
      </c>
      <c r="E62" s="30">
        <f>(D62*100)/C62</f>
        <v>100</v>
      </c>
      <c r="F62" s="28">
        <v>0.276</v>
      </c>
      <c r="G62" s="28">
        <v>0.37</v>
      </c>
      <c r="H62" s="29">
        <f>((G62*100)/F62)-100</f>
        <v>34.05797101449275</v>
      </c>
      <c r="I62" s="7">
        <f>FLOOR(G62,0.00001)*D62</f>
        <v>324765.65</v>
      </c>
    </row>
    <row r="63" spans="1:9" ht="13.5">
      <c r="A63" s="5"/>
      <c r="B63" s="24"/>
      <c r="C63" s="6" t="s">
        <v>32</v>
      </c>
      <c r="D63" s="21">
        <v>60000</v>
      </c>
      <c r="E63" s="30"/>
      <c r="F63" s="28"/>
      <c r="G63" s="28"/>
      <c r="H63" s="29"/>
      <c r="I63" s="7"/>
    </row>
    <row r="64" spans="1:9" ht="13.5">
      <c r="A64" s="5"/>
      <c r="B64" s="24"/>
      <c r="C64" s="6" t="s">
        <v>23</v>
      </c>
      <c r="D64" s="21">
        <v>80000</v>
      </c>
      <c r="E64" s="30"/>
      <c r="F64" s="28"/>
      <c r="G64" s="28"/>
      <c r="H64" s="29"/>
      <c r="I64" s="7"/>
    </row>
    <row r="65" spans="1:9" ht="13.5">
      <c r="A65" s="5"/>
      <c r="B65" s="24"/>
      <c r="C65" s="6" t="s">
        <v>26</v>
      </c>
      <c r="D65" s="21">
        <v>240000</v>
      </c>
      <c r="E65" s="30"/>
      <c r="F65" s="28"/>
      <c r="G65" s="28"/>
      <c r="H65" s="29"/>
      <c r="I65" s="7"/>
    </row>
    <row r="66" spans="1:9" ht="13.5">
      <c r="A66" s="5"/>
      <c r="B66" s="24"/>
      <c r="C66" s="24" t="s">
        <v>25</v>
      </c>
      <c r="D66" s="21">
        <v>497745</v>
      </c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11"/>
      <c r="B68" s="16" t="s">
        <v>14</v>
      </c>
      <c r="C68" s="12">
        <f>SUM(C9:C67)</f>
        <v>2182735</v>
      </c>
      <c r="D68" s="19">
        <f>SUM(D10,D14,D19,D23,D26,D31,D34,D39,D43,D47,D52,D56,D59,D62)</f>
        <v>2182735</v>
      </c>
      <c r="E68" s="25">
        <f>(D68*100)/C68</f>
        <v>100</v>
      </c>
      <c r="F68" s="20"/>
      <c r="G68" s="20"/>
      <c r="H68" s="13"/>
      <c r="I68" s="26">
        <f>SUM(I9:I67)</f>
        <v>847797.566</v>
      </c>
    </row>
    <row r="69" ht="12.75">
      <c r="C69" s="15"/>
    </row>
    <row r="70" spans="1:9" ht="13.5">
      <c r="A70" s="17"/>
      <c r="B70" s="16" t="s">
        <v>12</v>
      </c>
      <c r="C70" s="19">
        <f>SUM(C68)</f>
        <v>2182735</v>
      </c>
      <c r="D70" s="19">
        <f>SUM(D68)</f>
        <v>2182735</v>
      </c>
      <c r="E70" s="25">
        <f>(D70*100)/C70</f>
        <v>100</v>
      </c>
      <c r="F70" s="18"/>
      <c r="G70" s="18"/>
      <c r="H70" s="18"/>
      <c r="I70" s="27">
        <f>SUM(I68)</f>
        <v>847797.566</v>
      </c>
    </row>
    <row r="71" ht="12.75">
      <c r="C71" s="15"/>
    </row>
    <row r="72" ht="12.75"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2007-09-19T20:44:17Z</cp:lastPrinted>
  <dcterms:created xsi:type="dcterms:W3CDTF">2005-05-09T20:19:33Z</dcterms:created>
  <dcterms:modified xsi:type="dcterms:W3CDTF">2007-09-19T20:44:24Z</dcterms:modified>
  <cp:category/>
  <cp:version/>
  <cp:contentType/>
  <cp:contentStatus/>
</cp:coreProperties>
</file>