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5 TRIGO VENDA 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<sst xmlns="http://schemas.openxmlformats.org/spreadsheetml/2006/main" count="74" uniqueCount="43">
  <si>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</si>
  <si>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</si>
  <si>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</si>
  <si>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</si>
  <si>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</si>
  <si>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</si>
  <si>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</si>
  <si>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</si>
  <si>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</si>
  <si>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</si>
  <si>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</si>
  <si>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</si>
  <si>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</si>
  <si>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</si>
  <si>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</si>
  <si>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</si>
  <si>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</si>
  <si>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</si>
  <si>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</si>
  <si>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</si>
  <si>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RS</t>
  </si>
  <si>
    <t>SP</t>
  </si>
  <si>
    <t>Itabera</t>
  </si>
  <si>
    <t>Ibiraiaras</t>
  </si>
  <si>
    <t>Passo Fundo</t>
  </si>
  <si>
    <t>Bauru</t>
  </si>
  <si>
    <t>Palmital</t>
  </si>
  <si>
    <t>Paranapanema</t>
  </si>
  <si>
    <t>Sumare</t>
  </si>
  <si>
    <t>Ciriaco</t>
  </si>
  <si>
    <t>Colorado</t>
  </si>
  <si>
    <t>Cruz Alta</t>
  </si>
  <si>
    <t>Maçambara</t>
  </si>
  <si>
    <t>Machadinho</t>
  </si>
  <si>
    <t>São Borja</t>
  </si>
  <si>
    <t>CANCELADO</t>
  </si>
  <si>
    <t>Itarare</t>
  </si>
  <si>
    <t>Muitos Capoes</t>
  </si>
  <si>
    <t>Bernadino de Campos</t>
  </si>
  <si>
    <t>Pedrinhas Paulista</t>
  </si>
  <si>
    <t xml:space="preserve">        AVISO DE VENDA DE TRIGO EM GRÃOS – Nº 385/11 - 28/09/2011</t>
  </si>
  <si>
    <t>BBM RS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</si>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</sst>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tabSelected="1" workbookViewId="0" topLeftCell="A1">
      <selection activeCell="C79" sqref="C7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40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29</v>
      </c>
      <c r="C10" s="29">
        <v>5313240</v>
      </c>
      <c r="D10" s="32">
        <f>SUM(D11:D11)</f>
        <v>2000000</v>
      </c>
      <c r="E10" s="28">
        <f>(D10*100)/C10</f>
        <v>37.641815540047126</v>
      </c>
      <c r="F10" s="26">
        <v>0.456</v>
      </c>
      <c r="G10" s="26">
        <v>0.456</v>
      </c>
      <c r="H10" s="24">
        <f>(G10*100)/F10-100</f>
        <v>0</v>
      </c>
      <c r="I10" s="7">
        <f>FLOOR(G10,0.00001)*D10</f>
        <v>912000</v>
      </c>
    </row>
    <row r="11" spans="1:9" ht="13.5">
      <c r="A11" s="5"/>
      <c r="B11" s="21"/>
      <c r="C11" s="31" t="s">
        <v>41</v>
      </c>
      <c r="D11" s="29">
        <v>2000000</v>
      </c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30</v>
      </c>
      <c r="C13" s="29">
        <v>2550000</v>
      </c>
      <c r="D13" s="32">
        <f>SUM(D14:D14)</f>
        <v>0</v>
      </c>
      <c r="E13" s="28">
        <f>(D13*100)/C13</f>
        <v>0</v>
      </c>
      <c r="F13" s="26">
        <v>0.48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19</v>
      </c>
      <c r="D14" s="32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31</v>
      </c>
      <c r="C16" s="29">
        <v>2266350</v>
      </c>
      <c r="D16" s="32">
        <f>SUM(D17:D17)</f>
        <v>0</v>
      </c>
      <c r="E16" s="28">
        <f>(D16*100)/C16</f>
        <v>0</v>
      </c>
      <c r="F16" s="26">
        <v>0.48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35"/>
      <c r="B17" s="21"/>
      <c r="C17" s="31" t="s">
        <v>19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31</v>
      </c>
      <c r="C19" s="29">
        <v>506550</v>
      </c>
      <c r="D19" s="32">
        <f>SUM(D20:D20)</f>
        <v>0</v>
      </c>
      <c r="E19" s="28">
        <f>(D19*100)/C19</f>
        <v>0</v>
      </c>
      <c r="F19" s="26">
        <v>0.48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19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1037936</v>
      </c>
      <c r="D22" s="32">
        <f>SUM(D23:D23)</f>
        <v>0</v>
      </c>
      <c r="E22" s="28">
        <f>(D22*100)/C22</f>
        <v>0</v>
      </c>
      <c r="F22" s="26">
        <v>0.48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19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32</v>
      </c>
      <c r="C25" s="29">
        <v>2460000</v>
      </c>
      <c r="D25" s="32">
        <f>SUM(D26:D26)</f>
        <v>0</v>
      </c>
      <c r="E25" s="28">
        <f>(D25*100)/C25</f>
        <v>0</v>
      </c>
      <c r="F25" s="26">
        <v>0.456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31" t="s">
        <v>19</v>
      </c>
      <c r="D26" s="29"/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33</v>
      </c>
      <c r="C28" s="29">
        <v>1080000</v>
      </c>
      <c r="D28" s="32">
        <f>SUM(D29:D29)</f>
        <v>0</v>
      </c>
      <c r="E28" s="28">
        <f>(D28*100)/C28</f>
        <v>0</v>
      </c>
      <c r="F28" s="26">
        <v>0.48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19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37</v>
      </c>
      <c r="C31" s="29">
        <v>3600000</v>
      </c>
      <c r="D31" s="32">
        <f>SUM(D32:D32)</f>
        <v>0</v>
      </c>
      <c r="E31" s="28">
        <f>(D31*100)/C31</f>
        <v>0</v>
      </c>
      <c r="F31" s="26">
        <v>0.48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19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5">
        <v>9</v>
      </c>
      <c r="B34" s="21" t="s">
        <v>24</v>
      </c>
      <c r="C34" s="29">
        <v>9165071</v>
      </c>
      <c r="D34" s="32">
        <f>SUM(D35:D35)</f>
        <v>0</v>
      </c>
      <c r="E34" s="28">
        <f>(D34*100)/C34</f>
        <v>0</v>
      </c>
      <c r="F34" s="26">
        <v>0.48</v>
      </c>
      <c r="G34" s="24">
        <v>0</v>
      </c>
      <c r="H34" s="24">
        <v>0</v>
      </c>
      <c r="I34" s="7">
        <f>FLOOR(G34,0.00001)*D34</f>
        <v>0</v>
      </c>
    </row>
    <row r="35" spans="1:9" ht="13.5">
      <c r="A35" s="5"/>
      <c r="B35" s="21"/>
      <c r="C35" s="31" t="s">
        <v>19</v>
      </c>
      <c r="D35" s="29"/>
      <c r="E35" s="25"/>
      <c r="F35" s="26"/>
      <c r="G35" s="27"/>
      <c r="H35" s="24"/>
      <c r="I35" s="7"/>
    </row>
    <row r="36" spans="1:9" ht="13.5">
      <c r="A36" s="5"/>
      <c r="B36" s="21"/>
      <c r="C36" s="31"/>
      <c r="D36" s="29"/>
      <c r="E36" s="25"/>
      <c r="F36" s="26"/>
      <c r="G36" s="27"/>
      <c r="H36" s="24"/>
      <c r="I36" s="7"/>
    </row>
    <row r="37" spans="1:9" ht="13.5">
      <c r="A37" s="5">
        <v>10</v>
      </c>
      <c r="B37" s="21" t="s">
        <v>24</v>
      </c>
      <c r="C37" s="29">
        <v>16148</v>
      </c>
      <c r="D37" s="32">
        <f>SUM(D38:D38)</f>
        <v>0</v>
      </c>
      <c r="E37" s="28">
        <f>(D37*100)/C37</f>
        <v>0</v>
      </c>
      <c r="F37" s="26">
        <v>0.456</v>
      </c>
      <c r="G37" s="24">
        <v>0</v>
      </c>
      <c r="H37" s="24">
        <v>0</v>
      </c>
      <c r="I37" s="7">
        <f>FLOOR(G37,0.00001)*D37</f>
        <v>0</v>
      </c>
    </row>
    <row r="38" spans="1:9" ht="13.5">
      <c r="A38" s="5"/>
      <c r="B38" s="21"/>
      <c r="C38" s="31" t="s">
        <v>19</v>
      </c>
      <c r="D38" s="29"/>
      <c r="E38" s="25"/>
      <c r="F38" s="26"/>
      <c r="G38" s="27"/>
      <c r="H38" s="24"/>
      <c r="I38" s="7"/>
    </row>
    <row r="39" spans="1:9" ht="13.5">
      <c r="A39" s="5"/>
      <c r="B39" s="21"/>
      <c r="C39" s="31"/>
      <c r="D39" s="29"/>
      <c r="E39" s="25"/>
      <c r="F39" s="26"/>
      <c r="G39" s="27"/>
      <c r="H39" s="24"/>
      <c r="I39" s="7"/>
    </row>
    <row r="40" spans="1:9" ht="13.5">
      <c r="A40" s="5">
        <v>11</v>
      </c>
      <c r="B40" s="21" t="s">
        <v>24</v>
      </c>
      <c r="C40" s="29">
        <v>3661000</v>
      </c>
      <c r="D40" s="32">
        <f>SUM(D41:D41)</f>
        <v>0</v>
      </c>
      <c r="E40" s="28">
        <f>(D40*100)/C40</f>
        <v>0</v>
      </c>
      <c r="F40" s="26">
        <v>0.48</v>
      </c>
      <c r="G40" s="24">
        <v>0</v>
      </c>
      <c r="H40" s="24">
        <v>0</v>
      </c>
      <c r="I40" s="7">
        <f>FLOOR(G40,0.00001)*D40</f>
        <v>0</v>
      </c>
    </row>
    <row r="41" spans="1:9" ht="13.5">
      <c r="A41" s="5"/>
      <c r="B41" s="21"/>
      <c r="C41" s="31" t="s">
        <v>19</v>
      </c>
      <c r="D41" s="29"/>
      <c r="E41" s="25"/>
      <c r="F41" s="26"/>
      <c r="G41" s="27"/>
      <c r="H41" s="24"/>
      <c r="I41" s="7"/>
    </row>
    <row r="42" spans="1:9" ht="13.5">
      <c r="A42" s="5"/>
      <c r="B42" s="21"/>
      <c r="C42" s="31"/>
      <c r="D42" s="29"/>
      <c r="E42" s="25"/>
      <c r="F42" s="26"/>
      <c r="G42" s="27"/>
      <c r="H42" s="24"/>
      <c r="I42" s="7"/>
    </row>
    <row r="43" spans="1:9" ht="13.5">
      <c r="A43" s="5">
        <v>12</v>
      </c>
      <c r="B43" s="21" t="s">
        <v>34</v>
      </c>
      <c r="C43" s="29">
        <v>1656000</v>
      </c>
      <c r="D43" s="32">
        <f>SUM(D44:D44)</f>
        <v>0</v>
      </c>
      <c r="E43" s="28">
        <f>(D43*100)/C43</f>
        <v>0</v>
      </c>
      <c r="F43" s="26">
        <v>0.48</v>
      </c>
      <c r="G43" s="24">
        <v>0</v>
      </c>
      <c r="H43" s="24">
        <v>0</v>
      </c>
      <c r="I43" s="7">
        <f>FLOOR(G43,0.00001)*D43</f>
        <v>0</v>
      </c>
    </row>
    <row r="44" spans="1:9" ht="13.5">
      <c r="A44" s="5"/>
      <c r="B44" s="21"/>
      <c r="C44" s="31" t="s">
        <v>19</v>
      </c>
      <c r="D44" s="29"/>
      <c r="E44" s="25"/>
      <c r="F44" s="26"/>
      <c r="G44" s="27"/>
      <c r="H44" s="24"/>
      <c r="I44" s="7"/>
    </row>
    <row r="45" spans="1:9" ht="13.5">
      <c r="A45" s="5"/>
      <c r="B45" s="21"/>
      <c r="C45" s="31"/>
      <c r="D45" s="29"/>
      <c r="E45" s="25"/>
      <c r="F45" s="26"/>
      <c r="G45" s="27"/>
      <c r="H45" s="24"/>
      <c r="I45" s="7"/>
    </row>
    <row r="46" spans="1:9" ht="13.5">
      <c r="A46" s="11"/>
      <c r="B46" s="14" t="s">
        <v>14</v>
      </c>
      <c r="C46" s="30">
        <f>SUM(C10:C45)</f>
        <v>33312295</v>
      </c>
      <c r="D46" s="33">
        <f>SUM(D10,D13,D16,D19,D22,D25,D28,D31,D34,D37,D40,D43)</f>
        <v>2000000</v>
      </c>
      <c r="E46" s="22">
        <f>(D46*100)/C46</f>
        <v>6.0037892916114</v>
      </c>
      <c r="F46" s="17"/>
      <c r="G46" s="17"/>
      <c r="H46" s="12"/>
      <c r="I46" s="23">
        <f>SUM(I10:I45)</f>
        <v>912000</v>
      </c>
    </row>
    <row r="47" ht="12.75">
      <c r="C47" s="13"/>
    </row>
    <row r="48" spans="1:9" ht="13.5">
      <c r="A48" s="36" t="s">
        <v>21</v>
      </c>
      <c r="B48" s="37"/>
      <c r="C48" s="37"/>
      <c r="D48" s="37"/>
      <c r="E48" s="37"/>
      <c r="F48" s="37"/>
      <c r="G48" s="37"/>
      <c r="H48" s="37"/>
      <c r="I48" s="38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25</v>
      </c>
      <c r="C50" s="29">
        <v>1365370</v>
      </c>
      <c r="D50" s="32">
        <f>SUM(D51:D51)</f>
        <v>0</v>
      </c>
      <c r="E50" s="28">
        <f>(D50*100)/C50</f>
        <v>0</v>
      </c>
      <c r="F50" s="26">
        <v>0.468</v>
      </c>
      <c r="G50" s="24">
        <v>0</v>
      </c>
      <c r="H50" s="24">
        <v>0</v>
      </c>
      <c r="I50" s="7">
        <f>FLOOR(G50,0.00001)*D50</f>
        <v>0</v>
      </c>
    </row>
    <row r="51" spans="1:9" ht="13.5">
      <c r="A51" s="5"/>
      <c r="B51" s="21"/>
      <c r="C51" s="31" t="s">
        <v>19</v>
      </c>
      <c r="D51" s="29"/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14</v>
      </c>
      <c r="B53" s="21" t="s">
        <v>38</v>
      </c>
      <c r="C53" s="29">
        <v>471687</v>
      </c>
      <c r="D53" s="32">
        <f>SUM(D54)</f>
        <v>471687</v>
      </c>
      <c r="E53" s="28">
        <f>(D53*100)/C53</f>
        <v>100</v>
      </c>
      <c r="F53" s="26">
        <v>0.43</v>
      </c>
      <c r="G53" s="26">
        <v>0.43</v>
      </c>
      <c r="H53" s="24">
        <f>(G53*100)/F53-100</f>
        <v>0</v>
      </c>
      <c r="I53" s="7">
        <f>FLOOR(G53,0.00001)*D53</f>
        <v>202825.41000000003</v>
      </c>
    </row>
    <row r="54" spans="1:9" ht="13.5">
      <c r="A54" s="5"/>
      <c r="B54" s="21"/>
      <c r="C54" s="31" t="s">
        <v>42</v>
      </c>
      <c r="D54" s="29">
        <v>471687</v>
      </c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15</v>
      </c>
      <c r="B56" s="21" t="s">
        <v>38</v>
      </c>
      <c r="C56" s="29">
        <v>7271357</v>
      </c>
      <c r="D56" s="32">
        <f>SUM(D57:D57)</f>
        <v>0</v>
      </c>
      <c r="E56" s="28">
        <f>(D56*100)/C56</f>
        <v>0</v>
      </c>
      <c r="F56" s="26">
        <v>0.468</v>
      </c>
      <c r="G56" s="24">
        <v>0</v>
      </c>
      <c r="H56" s="24">
        <v>0</v>
      </c>
      <c r="I56" s="7">
        <f>FLOOR(G56,0.00001)*D56</f>
        <v>0</v>
      </c>
    </row>
    <row r="57" spans="1:9" ht="13.5">
      <c r="A57" s="5"/>
      <c r="B57" s="21"/>
      <c r="C57" s="31" t="s">
        <v>19</v>
      </c>
      <c r="D57" s="29"/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16</v>
      </c>
      <c r="B59" s="21" t="s">
        <v>22</v>
      </c>
      <c r="C59" s="29">
        <v>0</v>
      </c>
      <c r="D59" s="32">
        <f>SUM(D60)</f>
        <v>0</v>
      </c>
      <c r="E59" s="24">
        <v>0</v>
      </c>
      <c r="F59" s="24">
        <v>0</v>
      </c>
      <c r="G59" s="24">
        <v>0</v>
      </c>
      <c r="H59" s="24">
        <v>0</v>
      </c>
      <c r="I59" s="7">
        <f>FLOOR(G59,0.00001)*D59</f>
        <v>0</v>
      </c>
    </row>
    <row r="60" spans="1:9" ht="13.5">
      <c r="A60" s="5"/>
      <c r="B60" s="21"/>
      <c r="C60" s="31" t="s">
        <v>35</v>
      </c>
      <c r="D60" s="29"/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5">
        <v>17</v>
      </c>
      <c r="B62" s="21" t="s">
        <v>22</v>
      </c>
      <c r="C62" s="29">
        <v>0</v>
      </c>
      <c r="D62" s="32">
        <f>SUM(D63)</f>
        <v>0</v>
      </c>
      <c r="E62" s="24">
        <v>0</v>
      </c>
      <c r="F62" s="24">
        <v>0</v>
      </c>
      <c r="G62" s="24">
        <v>0</v>
      </c>
      <c r="H62" s="24">
        <v>0</v>
      </c>
      <c r="I62" s="7">
        <f>FLOOR(G62,0.00001)*D62</f>
        <v>0</v>
      </c>
    </row>
    <row r="63" spans="1:9" ht="13.5">
      <c r="A63" s="5"/>
      <c r="B63" s="21"/>
      <c r="C63" s="31" t="s">
        <v>35</v>
      </c>
      <c r="D63" s="29"/>
      <c r="E63" s="25"/>
      <c r="F63" s="26"/>
      <c r="G63" s="27"/>
      <c r="H63" s="24"/>
      <c r="I63" s="7"/>
    </row>
    <row r="64" spans="1:9" ht="13.5">
      <c r="A64" s="5"/>
      <c r="B64" s="21"/>
      <c r="C64" s="31"/>
      <c r="D64" s="29"/>
      <c r="E64" s="25"/>
      <c r="F64" s="26"/>
      <c r="G64" s="27"/>
      <c r="H64" s="24"/>
      <c r="I64" s="7"/>
    </row>
    <row r="65" spans="1:9" ht="13.5">
      <c r="A65" s="5">
        <v>18</v>
      </c>
      <c r="B65" s="21" t="s">
        <v>36</v>
      </c>
      <c r="C65" s="29">
        <v>0</v>
      </c>
      <c r="D65" s="32">
        <f>SUM(D66)</f>
        <v>0</v>
      </c>
      <c r="E65" s="24">
        <v>0</v>
      </c>
      <c r="F65" s="24">
        <v>0</v>
      </c>
      <c r="G65" s="24">
        <v>0</v>
      </c>
      <c r="H65" s="24">
        <v>0</v>
      </c>
      <c r="I65" s="7">
        <f>FLOOR(G65,0.00001)*D65</f>
        <v>0</v>
      </c>
    </row>
    <row r="66" spans="1:9" ht="13.5">
      <c r="A66" s="5"/>
      <c r="B66" s="21"/>
      <c r="C66" s="31" t="s">
        <v>35</v>
      </c>
      <c r="D66" s="29"/>
      <c r="E66" s="25"/>
      <c r="F66" s="26"/>
      <c r="G66" s="27"/>
      <c r="H66" s="24"/>
      <c r="I66" s="7"/>
    </row>
    <row r="67" spans="1:9" ht="13.5">
      <c r="A67" s="5"/>
      <c r="B67" s="21"/>
      <c r="C67" s="31"/>
      <c r="D67" s="29"/>
      <c r="E67" s="25"/>
      <c r="F67" s="26"/>
      <c r="G67" s="27"/>
      <c r="H67" s="24"/>
      <c r="I67" s="7"/>
    </row>
    <row r="68" spans="1:9" ht="13.5">
      <c r="A68" s="5">
        <v>19</v>
      </c>
      <c r="B68" s="21" t="s">
        <v>26</v>
      </c>
      <c r="C68" s="29">
        <v>0</v>
      </c>
      <c r="D68" s="32">
        <f>SUM(D69)</f>
        <v>0</v>
      </c>
      <c r="E68" s="24">
        <v>0</v>
      </c>
      <c r="F68" s="24">
        <v>0</v>
      </c>
      <c r="G68" s="24">
        <v>0</v>
      </c>
      <c r="H68" s="24">
        <v>0</v>
      </c>
      <c r="I68" s="7">
        <f>FLOOR(G68,0.00001)*D68</f>
        <v>0</v>
      </c>
    </row>
    <row r="69" spans="1:9" ht="13.5">
      <c r="A69" s="5"/>
      <c r="B69" s="21"/>
      <c r="C69" s="31" t="s">
        <v>35</v>
      </c>
      <c r="D69" s="29"/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5">
        <v>20</v>
      </c>
      <c r="B71" s="21" t="s">
        <v>27</v>
      </c>
      <c r="C71" s="29">
        <v>0</v>
      </c>
      <c r="D71" s="32">
        <f>SUM(D72)</f>
        <v>0</v>
      </c>
      <c r="E71" s="24">
        <v>0</v>
      </c>
      <c r="F71" s="24">
        <v>0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31" t="s">
        <v>35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21</v>
      </c>
      <c r="B74" s="21" t="s">
        <v>39</v>
      </c>
      <c r="C74" s="29">
        <v>1431450</v>
      </c>
      <c r="D74" s="32">
        <f>SUM(D75)</f>
        <v>0</v>
      </c>
      <c r="E74" s="28">
        <f>(D74*100)/C74</f>
        <v>0</v>
      </c>
      <c r="F74" s="26">
        <v>0.468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5"/>
      <c r="B75" s="21"/>
      <c r="C75" s="31" t="s">
        <v>19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5">
        <v>22</v>
      </c>
      <c r="B77" s="21" t="s">
        <v>39</v>
      </c>
      <c r="C77" s="29">
        <v>2140009</v>
      </c>
      <c r="D77" s="32">
        <f>SUM(D78)</f>
        <v>0</v>
      </c>
      <c r="E77" s="28">
        <f>(D77*100)/C77</f>
        <v>0</v>
      </c>
      <c r="F77" s="26">
        <v>0.468</v>
      </c>
      <c r="G77" s="24">
        <v>0</v>
      </c>
      <c r="H77" s="24">
        <v>0</v>
      </c>
      <c r="I77" s="7">
        <f>FLOOR(G77,0.00001)*D77</f>
        <v>0</v>
      </c>
    </row>
    <row r="78" spans="1:9" ht="13.5">
      <c r="A78" s="5"/>
      <c r="B78" s="21"/>
      <c r="C78" s="31" t="s">
        <v>19</v>
      </c>
      <c r="D78" s="29"/>
      <c r="E78" s="25"/>
      <c r="F78" s="26"/>
      <c r="G78" s="27"/>
      <c r="H78" s="24"/>
      <c r="I78" s="7"/>
    </row>
    <row r="79" spans="1:9" ht="13.5">
      <c r="A79" s="5"/>
      <c r="B79" s="21"/>
      <c r="C79" s="31"/>
      <c r="D79" s="29"/>
      <c r="E79" s="25"/>
      <c r="F79" s="26"/>
      <c r="G79" s="27"/>
      <c r="H79" s="24"/>
      <c r="I79" s="7"/>
    </row>
    <row r="80" spans="1:9" ht="13.5">
      <c r="A80" s="5">
        <v>23</v>
      </c>
      <c r="B80" s="21" t="s">
        <v>28</v>
      </c>
      <c r="C80" s="29">
        <v>7647980</v>
      </c>
      <c r="D80" s="32">
        <f>SUM(D81)</f>
        <v>0</v>
      </c>
      <c r="E80" s="28">
        <f>(D80*100)/C80</f>
        <v>0</v>
      </c>
      <c r="F80" s="26">
        <v>0.468</v>
      </c>
      <c r="G80" s="24">
        <v>0</v>
      </c>
      <c r="H80" s="24">
        <v>0</v>
      </c>
      <c r="I80" s="7">
        <f>FLOOR(G80,0.00001)*D80</f>
        <v>0</v>
      </c>
    </row>
    <row r="81" spans="1:9" ht="13.5">
      <c r="A81" s="5"/>
      <c r="B81" s="21"/>
      <c r="C81" s="31" t="s">
        <v>19</v>
      </c>
      <c r="D81" s="29"/>
      <c r="E81" s="25"/>
      <c r="F81" s="26"/>
      <c r="G81" s="27"/>
      <c r="H81" s="24"/>
      <c r="I81" s="7"/>
    </row>
    <row r="82" spans="1:9" ht="13.5">
      <c r="A82" s="5"/>
      <c r="B82" s="21"/>
      <c r="C82" s="31"/>
      <c r="D82" s="29"/>
      <c r="E82" s="25"/>
      <c r="F82" s="26"/>
      <c r="G82" s="27"/>
      <c r="H82" s="24"/>
      <c r="I82" s="7"/>
    </row>
    <row r="83" spans="1:9" ht="13.5">
      <c r="A83" s="11"/>
      <c r="B83" s="14" t="s">
        <v>14</v>
      </c>
      <c r="C83" s="30">
        <f>SUM(C50:C82)</f>
        <v>20327853</v>
      </c>
      <c r="D83" s="33">
        <f>SUM(D50,D53,D56,D59,D62,D65,D68,D71,D74,D77,D80)</f>
        <v>471687</v>
      </c>
      <c r="E83" s="22">
        <v>0</v>
      </c>
      <c r="F83" s="17"/>
      <c r="G83" s="17"/>
      <c r="H83" s="12"/>
      <c r="I83" s="23">
        <f>SUM(I50:I82)</f>
        <v>202825.41000000003</v>
      </c>
    </row>
    <row r="84" ht="12.75">
      <c r="C84" s="13"/>
    </row>
    <row r="85" spans="1:9" ht="13.5">
      <c r="A85" s="15"/>
      <c r="B85" s="14" t="s">
        <v>12</v>
      </c>
      <c r="C85" s="30">
        <f>SUM(C46,C83)</f>
        <v>53640148</v>
      </c>
      <c r="D85" s="30">
        <f>SUM(D46,D83)</f>
        <v>2471687</v>
      </c>
      <c r="E85" s="22">
        <f>(D85*100)/C85</f>
        <v>4.607904884975336</v>
      </c>
      <c r="F85" s="16"/>
      <c r="G85" s="16"/>
      <c r="H85" s="16"/>
      <c r="I85" s="34">
        <f>SUM(I46,I83)</f>
        <v>1114825.4100000001</v>
      </c>
    </row>
  </sheetData>
  <sheetProtection/>
  <mergeCells count="3">
    <mergeCell ref="A48:I48"/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2011-09-28T13:03:05Z</dcterms:modified>
  <cp:category/>
  <cp:version/>
  <cp:contentType/>
  <cp:contentStatus/>
</cp:coreProperties>
</file>