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12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<sst xmlns="http://schemas.openxmlformats.org/spreadsheetml/2006/main" count="90" uniqueCount="37">
  <si>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</si>
  <si>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</si>
  <si>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</si>
  <si>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</si>
  <si>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</si>
  <si>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</si>
  <si>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</si>
  <si>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</si>
  <si>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</si>
  <si>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</si>
  <si>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</si>
  <si>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</si>
  <si>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</si>
  <si>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</si>
  <si>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</si>
  <si>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</si>
  <si>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</si>
  <si>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</si>
  <si>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</si>
  <si>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BMCS</t>
  </si>
  <si>
    <t>AVISO DE VENDA DE ARROZ EM CASCA – Nº 512/2007- 19/09/2007</t>
  </si>
  <si>
    <t>MT</t>
  </si>
  <si>
    <t>Alta Floresta</t>
  </si>
  <si>
    <t>Matupa</t>
  </si>
  <si>
    <t>Rondonopolis</t>
  </si>
  <si>
    <t>BCMMT</t>
  </si>
  <si>
    <t>BNM</t>
  </si>
  <si>
    <t xml:space="preserve"> BBSB</t>
  </si>
  <si>
    <t xml:space="preserve"> BMCS</t>
  </si>
  <si>
    <t xml:space="preserve">BCMM </t>
  </si>
  <si>
    <t>TO</t>
  </si>
  <si>
    <t>Formoso do Araguaia</t>
  </si>
  <si>
    <t xml:space="preserve"> BCMMT</t>
  </si>
  <si>
    <t>BCMM</t>
  </si>
  <si>
    <t>BCMCO</t>
  </si>
  <si>
    <t xml:space="preserve"> BCMCO</t>
  </si>
  <si>
    <t>BBSB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</si>
</sst>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3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0"/>
  <sheetViews>
    <sheetView tabSelected="1" workbookViewId="0" topLeftCell="A16">
      <selection activeCell="G29" sqref="G29"/>
    </sheetView>
  </sheetViews>
  <sheetFormatPr defaultColWidth="9.140625" defaultRowHeight="12.75"/>
  <cols>
    <col min="1" max="1" width="6.28125" style="0" customWidth="1"/>
    <col min="2" max="2" width="28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1" t="s">
        <v>21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106271</v>
      </c>
      <c r="D10" s="21">
        <f>SUM(D11:D14)</f>
        <v>106271</v>
      </c>
      <c r="E10" s="30">
        <f>(D10*100)/C10</f>
        <v>100</v>
      </c>
      <c r="F10" s="28">
        <v>0.31</v>
      </c>
      <c r="G10" s="28">
        <v>0.401</v>
      </c>
      <c r="H10" s="29">
        <f>((G10*100)/F10)-100</f>
        <v>29.354838709677438</v>
      </c>
      <c r="I10" s="7">
        <f>FLOOR(G10,0.00001)*D10</f>
        <v>42614.671</v>
      </c>
    </row>
    <row r="11" spans="1:9" ht="13.5">
      <c r="A11" s="5"/>
      <c r="B11" s="24"/>
      <c r="C11" s="6" t="s">
        <v>19</v>
      </c>
      <c r="D11" s="21">
        <v>11271</v>
      </c>
      <c r="E11" s="30"/>
      <c r="F11" s="28"/>
      <c r="G11" s="28"/>
      <c r="H11" s="29"/>
      <c r="I11" s="7"/>
    </row>
    <row r="12" spans="1:9" ht="13.5">
      <c r="A12" s="5"/>
      <c r="B12" s="24"/>
      <c r="C12" s="6" t="s">
        <v>25</v>
      </c>
      <c r="D12" s="21">
        <v>30000</v>
      </c>
      <c r="E12" s="30"/>
      <c r="F12" s="28"/>
      <c r="G12" s="28"/>
      <c r="H12" s="29"/>
      <c r="I12" s="7"/>
    </row>
    <row r="13" spans="1:9" ht="13.5">
      <c r="A13" s="5"/>
      <c r="B13" s="24"/>
      <c r="C13" s="6" t="s">
        <v>26</v>
      </c>
      <c r="D13" s="21">
        <v>35000</v>
      </c>
      <c r="E13" s="30"/>
      <c r="F13" s="28"/>
      <c r="G13" s="28"/>
      <c r="H13" s="29"/>
      <c r="I13" s="7"/>
    </row>
    <row r="14" spans="1:9" ht="13.5">
      <c r="A14" s="5"/>
      <c r="B14" s="24"/>
      <c r="C14" s="24" t="s">
        <v>27</v>
      </c>
      <c r="D14" s="21">
        <v>30000</v>
      </c>
      <c r="E14" s="14"/>
      <c r="F14" s="14"/>
      <c r="G14" s="14"/>
      <c r="H14" s="7"/>
      <c r="I14" s="7"/>
    </row>
    <row r="15" spans="1:9" ht="13.5">
      <c r="A15" s="5"/>
      <c r="B15" s="24"/>
      <c r="C15" s="6"/>
      <c r="D15" s="6"/>
      <c r="E15" s="14"/>
      <c r="F15" s="14"/>
      <c r="G15" s="14"/>
      <c r="H15" s="7"/>
      <c r="I15" s="7"/>
    </row>
    <row r="16" spans="1:9" ht="13.5">
      <c r="A16" s="5">
        <v>2</v>
      </c>
      <c r="B16" s="24" t="s">
        <v>22</v>
      </c>
      <c r="C16" s="6">
        <v>40437</v>
      </c>
      <c r="D16" s="21">
        <f>SUM(D17)</f>
        <v>40437</v>
      </c>
      <c r="E16" s="30">
        <f>(D16*100)/C16</f>
        <v>100</v>
      </c>
      <c r="F16" s="28">
        <v>0.27</v>
      </c>
      <c r="G16" s="28">
        <v>0.397</v>
      </c>
      <c r="H16" s="29">
        <f>((G16*100)/F16)-100</f>
        <v>47.03703703703704</v>
      </c>
      <c r="I16" s="7">
        <f>FLOOR(G16,0.00001)*D16</f>
        <v>16053.489000000001</v>
      </c>
    </row>
    <row r="17" spans="1:9" ht="13.5">
      <c r="A17" s="5"/>
      <c r="B17" s="24"/>
      <c r="C17" s="24" t="s">
        <v>28</v>
      </c>
      <c r="D17" s="21">
        <v>40437</v>
      </c>
      <c r="E17" s="14"/>
      <c r="F17" s="14"/>
      <c r="G17" s="14"/>
      <c r="H17" s="7"/>
      <c r="I17" s="7"/>
    </row>
    <row r="18" spans="1:9" ht="13.5">
      <c r="A18" s="5"/>
      <c r="B18" s="24"/>
      <c r="C18" s="6"/>
      <c r="D18" s="6"/>
      <c r="E18" s="14"/>
      <c r="F18" s="14"/>
      <c r="G18" s="14"/>
      <c r="H18" s="7"/>
      <c r="I18" s="7"/>
    </row>
    <row r="19" spans="1:9" ht="13.5">
      <c r="A19" s="5">
        <v>3</v>
      </c>
      <c r="B19" s="24" t="s">
        <v>22</v>
      </c>
      <c r="C19" s="6">
        <v>49352</v>
      </c>
      <c r="D19" s="21">
        <f>SUM(D20)</f>
        <v>49352</v>
      </c>
      <c r="E19" s="30">
        <f>(D19*100)/C19</f>
        <v>100</v>
      </c>
      <c r="F19" s="28">
        <v>0.326</v>
      </c>
      <c r="G19" s="28">
        <v>0.461</v>
      </c>
      <c r="H19" s="29">
        <f>((G19*100)/F19)-100</f>
        <v>41.411042944785265</v>
      </c>
      <c r="I19" s="7">
        <f>FLOOR(G19,0.00001)*D19</f>
        <v>22751.272</v>
      </c>
    </row>
    <row r="20" spans="1:9" ht="13.5">
      <c r="A20" s="5"/>
      <c r="B20" s="24"/>
      <c r="C20" s="24" t="s">
        <v>28</v>
      </c>
      <c r="D20" s="21">
        <v>49352</v>
      </c>
      <c r="E20" s="14"/>
      <c r="F20" s="14"/>
      <c r="G20" s="14"/>
      <c r="H20" s="7"/>
      <c r="I20" s="7"/>
    </row>
    <row r="21" spans="1:9" ht="13.5">
      <c r="A21" s="5"/>
      <c r="B21" s="24"/>
      <c r="C21" s="6"/>
      <c r="D21" s="6"/>
      <c r="E21" s="14"/>
      <c r="F21" s="14"/>
      <c r="G21" s="14"/>
      <c r="H21" s="7"/>
      <c r="I21" s="7"/>
    </row>
    <row r="22" spans="1:9" ht="13.5">
      <c r="A22" s="5">
        <v>4</v>
      </c>
      <c r="B22" s="24" t="s">
        <v>22</v>
      </c>
      <c r="C22" s="6">
        <v>8705</v>
      </c>
      <c r="D22" s="21">
        <f>SUM(D23)</f>
        <v>8705</v>
      </c>
      <c r="E22" s="30">
        <f>(D22*100)/C22</f>
        <v>100</v>
      </c>
      <c r="F22" s="28">
        <v>0.46</v>
      </c>
      <c r="G22" s="28">
        <v>0.514</v>
      </c>
      <c r="H22" s="29">
        <f>((G22*100)/F22)-100</f>
        <v>11.739130434782595</v>
      </c>
      <c r="I22" s="7">
        <f>FLOOR(G22,0.00001)*D22</f>
        <v>4474.37</v>
      </c>
    </row>
    <row r="23" spans="1:9" ht="13.5">
      <c r="A23" s="5"/>
      <c r="B23" s="24"/>
      <c r="C23" s="24" t="s">
        <v>28</v>
      </c>
      <c r="D23" s="21">
        <v>8705</v>
      </c>
      <c r="E23" s="14"/>
      <c r="F23" s="14"/>
      <c r="G23" s="14"/>
      <c r="H23" s="7"/>
      <c r="I23" s="7"/>
    </row>
    <row r="24" spans="1:9" ht="13.5">
      <c r="A24" s="5"/>
      <c r="B24" s="24"/>
      <c r="C24" s="6"/>
      <c r="D24" s="6"/>
      <c r="E24" s="14"/>
      <c r="F24" s="14"/>
      <c r="G24" s="14"/>
      <c r="H24" s="7"/>
      <c r="I24" s="7"/>
    </row>
    <row r="25" spans="1:9" ht="13.5">
      <c r="A25" s="5">
        <v>5</v>
      </c>
      <c r="B25" s="24" t="s">
        <v>22</v>
      </c>
      <c r="C25" s="6">
        <v>17710</v>
      </c>
      <c r="D25" s="21">
        <f>SUM(D26)</f>
        <v>17710</v>
      </c>
      <c r="E25" s="30">
        <f>(D25*100)/C25</f>
        <v>100</v>
      </c>
      <c r="F25" s="28">
        <v>0.29</v>
      </c>
      <c r="G25" s="28">
        <v>0.422</v>
      </c>
      <c r="H25" s="29">
        <f>((G25*100)/F25)-100</f>
        <v>45.51724137931035</v>
      </c>
      <c r="I25" s="7">
        <f>FLOOR(G25,0.00001)*D25</f>
        <v>7473.620000000001</v>
      </c>
    </row>
    <row r="26" spans="1:9" ht="13.5">
      <c r="A26" s="5"/>
      <c r="B26" s="24"/>
      <c r="C26" s="24" t="s">
        <v>28</v>
      </c>
      <c r="D26" s="21">
        <v>17710</v>
      </c>
      <c r="E26" s="14"/>
      <c r="F26" s="14"/>
      <c r="G26" s="14"/>
      <c r="H26" s="7"/>
      <c r="I26" s="7"/>
    </row>
    <row r="27" spans="1:9" ht="13.5">
      <c r="A27" s="5"/>
      <c r="B27" s="24"/>
      <c r="C27" s="6"/>
      <c r="D27" s="6"/>
      <c r="E27" s="14"/>
      <c r="F27" s="14"/>
      <c r="G27" s="14"/>
      <c r="H27" s="7"/>
      <c r="I27" s="7"/>
    </row>
    <row r="28" spans="1:9" ht="13.5">
      <c r="A28" s="5">
        <v>6</v>
      </c>
      <c r="B28" s="24" t="s">
        <v>22</v>
      </c>
      <c r="C28" s="6">
        <v>11394</v>
      </c>
      <c r="D28" s="21">
        <f>SUM(D29)</f>
        <v>11394</v>
      </c>
      <c r="E28" s="30">
        <f>(D28*100)/C28</f>
        <v>100</v>
      </c>
      <c r="F28" s="28">
        <v>0.518</v>
      </c>
      <c r="G28" s="28">
        <v>0.581</v>
      </c>
      <c r="H28" s="29">
        <f>((G28*100)/F28)-100</f>
        <v>12.162162162162147</v>
      </c>
      <c r="I28" s="7">
        <f>FLOOR(G28,0.00001)*D28</f>
        <v>6619.914000000001</v>
      </c>
    </row>
    <row r="29" spans="1:9" ht="13.5">
      <c r="A29" s="5"/>
      <c r="B29" s="24"/>
      <c r="C29" s="24" t="s">
        <v>28</v>
      </c>
      <c r="D29" s="21">
        <v>11394</v>
      </c>
      <c r="E29" s="14"/>
      <c r="F29" s="14"/>
      <c r="G29" s="14"/>
      <c r="H29" s="7"/>
      <c r="I29" s="7"/>
    </row>
    <row r="30" spans="1:9" ht="13.5">
      <c r="A30" s="5"/>
      <c r="B30" s="24"/>
      <c r="C30" s="6"/>
      <c r="D30" s="6"/>
      <c r="E30" s="14"/>
      <c r="F30" s="14"/>
      <c r="G30" s="14"/>
      <c r="H30" s="7"/>
      <c r="I30" s="7"/>
    </row>
    <row r="31" spans="1:9" ht="13.5">
      <c r="A31" s="5">
        <v>7</v>
      </c>
      <c r="B31" s="24" t="s">
        <v>22</v>
      </c>
      <c r="C31" s="6">
        <v>107729</v>
      </c>
      <c r="D31" s="21">
        <f>SUM(D32:D34)</f>
        <v>107729</v>
      </c>
      <c r="E31" s="30">
        <f>(D31*100)/C31</f>
        <v>100</v>
      </c>
      <c r="F31" s="28">
        <v>0.371</v>
      </c>
      <c r="G31" s="28">
        <v>0.472</v>
      </c>
      <c r="H31" s="29">
        <f>((G31*100)/F31)-100</f>
        <v>27.223719676549848</v>
      </c>
      <c r="I31" s="7">
        <f>FLOOR(G31,0.00001)*D31</f>
        <v>50848.088</v>
      </c>
    </row>
    <row r="32" spans="1:9" ht="13.5">
      <c r="A32" s="5"/>
      <c r="B32" s="24"/>
      <c r="C32" s="6" t="s">
        <v>19</v>
      </c>
      <c r="D32" s="21">
        <v>60000</v>
      </c>
      <c r="E32" s="30"/>
      <c r="F32" s="28"/>
      <c r="G32" s="28"/>
      <c r="H32" s="29"/>
      <c r="I32" s="7"/>
    </row>
    <row r="33" spans="1:9" ht="13.5">
      <c r="A33" s="5"/>
      <c r="B33" s="24"/>
      <c r="C33" s="6" t="s">
        <v>25</v>
      </c>
      <c r="D33" s="21">
        <v>37729</v>
      </c>
      <c r="E33" s="30"/>
      <c r="F33" s="28"/>
      <c r="G33" s="28"/>
      <c r="H33" s="29"/>
      <c r="I33" s="7"/>
    </row>
    <row r="34" spans="1:9" ht="13.5">
      <c r="A34" s="5"/>
      <c r="B34" s="24"/>
      <c r="C34" s="6" t="s">
        <v>29</v>
      </c>
      <c r="D34" s="21">
        <v>10000</v>
      </c>
      <c r="E34" s="30"/>
      <c r="F34" s="28"/>
      <c r="G34" s="28"/>
      <c r="H34" s="29"/>
      <c r="I34" s="7"/>
    </row>
    <row r="35" spans="1:9" ht="13.5">
      <c r="A35" s="5"/>
      <c r="B35" s="24"/>
      <c r="C35" s="6"/>
      <c r="D35" s="6"/>
      <c r="E35" s="14"/>
      <c r="F35" s="14"/>
      <c r="G35" s="14"/>
      <c r="H35" s="7"/>
      <c r="I35" s="7"/>
    </row>
    <row r="36" spans="1:9" ht="13.5">
      <c r="A36" s="5">
        <v>8</v>
      </c>
      <c r="B36" s="24" t="s">
        <v>22</v>
      </c>
      <c r="C36" s="6">
        <v>32098</v>
      </c>
      <c r="D36" s="21">
        <f>SUM(D37)</f>
        <v>32098</v>
      </c>
      <c r="E36" s="30">
        <f>(D36*100)/C36</f>
        <v>100</v>
      </c>
      <c r="F36" s="28">
        <v>0.331</v>
      </c>
      <c r="G36" s="28">
        <v>0.475</v>
      </c>
      <c r="H36" s="29">
        <f>((G36*100)/F36)-100</f>
        <v>43.50453172205437</v>
      </c>
      <c r="I36" s="7">
        <f>FLOOR(G36,0.00001)*D36</f>
        <v>15246.550000000001</v>
      </c>
    </row>
    <row r="37" spans="1:9" ht="13.5">
      <c r="A37" s="5"/>
      <c r="B37" s="24"/>
      <c r="C37" s="24" t="s">
        <v>32</v>
      </c>
      <c r="D37" s="21">
        <v>32098</v>
      </c>
      <c r="E37" s="14"/>
      <c r="F37" s="14"/>
      <c r="G37" s="14"/>
      <c r="H37" s="7"/>
      <c r="I37" s="7"/>
    </row>
    <row r="38" spans="1:9" ht="13.5">
      <c r="A38" s="5"/>
      <c r="B38" s="24"/>
      <c r="C38" s="6"/>
      <c r="D38" s="6"/>
      <c r="E38" s="14"/>
      <c r="F38" s="14"/>
      <c r="G38" s="14"/>
      <c r="H38" s="7"/>
      <c r="I38" s="7"/>
    </row>
    <row r="39" spans="1:9" ht="13.5">
      <c r="A39" s="5">
        <v>9</v>
      </c>
      <c r="B39" s="24" t="s">
        <v>23</v>
      </c>
      <c r="C39" s="6">
        <v>78832</v>
      </c>
      <c r="D39" s="21">
        <f>SUM(D40)</f>
        <v>78832</v>
      </c>
      <c r="E39" s="30">
        <f>(D39*100)/C39</f>
        <v>100</v>
      </c>
      <c r="F39" s="28">
        <v>0.38</v>
      </c>
      <c r="G39" s="28">
        <v>0.492</v>
      </c>
      <c r="H39" s="29">
        <f>((G39*100)/F39)-100</f>
        <v>29.47368421052633</v>
      </c>
      <c r="I39" s="7">
        <f>FLOOR(G39,0.00001)*D39</f>
        <v>38785.344000000005</v>
      </c>
    </row>
    <row r="40" spans="1:9" ht="13.5">
      <c r="A40" s="5"/>
      <c r="B40" s="24"/>
      <c r="C40" s="24" t="s">
        <v>28</v>
      </c>
      <c r="D40" s="21">
        <v>78832</v>
      </c>
      <c r="E40" s="14"/>
      <c r="F40" s="14"/>
      <c r="G40" s="14"/>
      <c r="H40" s="7"/>
      <c r="I40" s="7"/>
    </row>
    <row r="41" spans="1:9" ht="13.5">
      <c r="A41" s="5"/>
      <c r="B41" s="24"/>
      <c r="C41" s="6"/>
      <c r="D41" s="6"/>
      <c r="E41" s="14"/>
      <c r="F41" s="14"/>
      <c r="G41" s="14"/>
      <c r="H41" s="7"/>
      <c r="I41" s="7"/>
    </row>
    <row r="42" spans="1:9" ht="13.5">
      <c r="A42" s="5">
        <v>10</v>
      </c>
      <c r="B42" s="24" t="s">
        <v>24</v>
      </c>
      <c r="C42" s="6">
        <v>49720</v>
      </c>
      <c r="D42" s="21">
        <f>SUM(D43)</f>
        <v>49720</v>
      </c>
      <c r="E42" s="30">
        <f>(D42*100)/C42</f>
        <v>100</v>
      </c>
      <c r="F42" s="28">
        <v>0.351</v>
      </c>
      <c r="G42" s="28">
        <v>0.471</v>
      </c>
      <c r="H42" s="29">
        <f>((G42*100)/F42)-100</f>
        <v>34.18803418803418</v>
      </c>
      <c r="I42" s="7">
        <f>FLOOR(G42,0.00001)*D42</f>
        <v>23418.120000000003</v>
      </c>
    </row>
    <row r="43" spans="1:9" ht="13.5">
      <c r="A43" s="5"/>
      <c r="B43" s="24"/>
      <c r="C43" s="24" t="s">
        <v>33</v>
      </c>
      <c r="D43" s="21">
        <v>49720</v>
      </c>
      <c r="E43" s="14"/>
      <c r="F43" s="14"/>
      <c r="G43" s="14"/>
      <c r="H43" s="7"/>
      <c r="I43" s="7"/>
    </row>
    <row r="44" spans="1:9" ht="13.5">
      <c r="A44" s="5"/>
      <c r="B44" s="24"/>
      <c r="C44" s="6"/>
      <c r="D44" s="6"/>
      <c r="E44" s="14"/>
      <c r="F44" s="14"/>
      <c r="G44" s="14"/>
      <c r="H44" s="7"/>
      <c r="I44" s="7"/>
    </row>
    <row r="45" spans="1:9" ht="13.5">
      <c r="A45" s="11"/>
      <c r="B45" s="16" t="s">
        <v>14</v>
      </c>
      <c r="C45" s="12">
        <f>SUM(C10:C44)</f>
        <v>502248</v>
      </c>
      <c r="D45" s="19">
        <f>SUM(D10,D16,D19,D22,D25,D28,D31,D36,D39,D42)</f>
        <v>502248</v>
      </c>
      <c r="E45" s="25">
        <f>(D45*100)/C45</f>
        <v>100</v>
      </c>
      <c r="F45" s="20"/>
      <c r="G45" s="20"/>
      <c r="H45" s="13"/>
      <c r="I45" s="26">
        <f>SUM(I10:I44)</f>
        <v>228285.438</v>
      </c>
    </row>
    <row r="46" ht="12.75">
      <c r="C46" s="15"/>
    </row>
    <row r="47" spans="1:9" ht="13.5">
      <c r="A47" s="31" t="s">
        <v>30</v>
      </c>
      <c r="B47" s="32"/>
      <c r="C47" s="32"/>
      <c r="D47" s="32"/>
      <c r="E47" s="32"/>
      <c r="F47" s="32"/>
      <c r="G47" s="32"/>
      <c r="H47" s="32"/>
      <c r="I47" s="33"/>
    </row>
    <row r="48" spans="1:9" ht="13.5">
      <c r="A48" s="9"/>
      <c r="B48" s="9"/>
      <c r="C48" s="9"/>
      <c r="D48" s="9"/>
      <c r="E48" s="9"/>
      <c r="F48" s="9"/>
      <c r="G48" s="9"/>
      <c r="H48" s="9"/>
      <c r="I48" s="10"/>
    </row>
    <row r="49" spans="1:9" ht="13.5">
      <c r="A49" s="5">
        <v>11</v>
      </c>
      <c r="B49" s="24" t="s">
        <v>31</v>
      </c>
      <c r="C49" s="6">
        <v>130000</v>
      </c>
      <c r="D49" s="21">
        <f>SUM(D50:D51)</f>
        <v>130000</v>
      </c>
      <c r="E49" s="30">
        <f>(D49*100)/C49</f>
        <v>100</v>
      </c>
      <c r="F49" s="28">
        <v>0.399</v>
      </c>
      <c r="G49" s="28">
        <v>0.409</v>
      </c>
      <c r="H49" s="29">
        <f>((G49*100)/F49)-100</f>
        <v>2.506265664160395</v>
      </c>
      <c r="I49" s="7">
        <f>FLOOR(G49,0.00001)*D49</f>
        <v>53170.00000000001</v>
      </c>
    </row>
    <row r="50" spans="1:9" ht="13.5">
      <c r="A50" s="5"/>
      <c r="B50" s="24"/>
      <c r="C50" s="6" t="s">
        <v>34</v>
      </c>
      <c r="D50" s="21">
        <v>80000</v>
      </c>
      <c r="E50" s="30"/>
      <c r="F50" s="28"/>
      <c r="G50" s="28"/>
      <c r="H50" s="29"/>
      <c r="I50" s="7"/>
    </row>
    <row r="51" spans="1:9" ht="13.5">
      <c r="A51" s="5"/>
      <c r="B51" s="24"/>
      <c r="C51" s="24" t="s">
        <v>27</v>
      </c>
      <c r="D51" s="21">
        <v>50000</v>
      </c>
      <c r="E51" s="30"/>
      <c r="F51" s="28"/>
      <c r="G51" s="28"/>
      <c r="H51" s="29"/>
      <c r="I51" s="7"/>
    </row>
    <row r="52" spans="1:9" ht="13.5">
      <c r="A52" s="5"/>
      <c r="B52" s="24"/>
      <c r="C52" s="6"/>
      <c r="D52" s="6"/>
      <c r="E52" s="14"/>
      <c r="F52" s="14"/>
      <c r="G52" s="14"/>
      <c r="H52" s="7"/>
      <c r="I52" s="7"/>
    </row>
    <row r="53" spans="1:9" ht="13.5">
      <c r="A53" s="5">
        <v>12</v>
      </c>
      <c r="B53" s="24" t="s">
        <v>31</v>
      </c>
      <c r="C53" s="6">
        <v>6794</v>
      </c>
      <c r="D53" s="21">
        <f>SUM(D54)</f>
        <v>6794</v>
      </c>
      <c r="E53" s="30">
        <f>(D53*100)/C53</f>
        <v>100</v>
      </c>
      <c r="F53" s="28">
        <v>0.344</v>
      </c>
      <c r="G53" s="28">
        <v>0.397</v>
      </c>
      <c r="H53" s="29">
        <f>((G53*100)/F53)-100</f>
        <v>15.406976744186068</v>
      </c>
      <c r="I53" s="7">
        <f>FLOOR(G53,0.00001)*D53</f>
        <v>2697.2180000000003</v>
      </c>
    </row>
    <row r="54" spans="1:9" ht="13.5">
      <c r="A54" s="5"/>
      <c r="B54" s="24"/>
      <c r="C54" s="24" t="s">
        <v>35</v>
      </c>
      <c r="D54" s="21">
        <v>6794</v>
      </c>
      <c r="E54" s="14"/>
      <c r="F54" s="14"/>
      <c r="G54" s="14"/>
      <c r="H54" s="7"/>
      <c r="I54" s="7"/>
    </row>
    <row r="55" spans="1:9" ht="13.5">
      <c r="A55" s="5"/>
      <c r="B55" s="24"/>
      <c r="C55" s="6"/>
      <c r="D55" s="6"/>
      <c r="E55" s="14"/>
      <c r="F55" s="14"/>
      <c r="G55" s="14"/>
      <c r="H55" s="7"/>
      <c r="I55" s="7"/>
    </row>
    <row r="56" spans="1:9" ht="13.5">
      <c r="A56" s="5">
        <v>13</v>
      </c>
      <c r="B56" s="24" t="s">
        <v>31</v>
      </c>
      <c r="C56" s="6">
        <v>8230</v>
      </c>
      <c r="D56" s="21">
        <f>SUM(D57)</f>
        <v>8230</v>
      </c>
      <c r="E56" s="30">
        <f>(D56*100)/C56</f>
        <v>100</v>
      </c>
      <c r="F56" s="28">
        <v>0.336</v>
      </c>
      <c r="G56" s="28">
        <v>0.403</v>
      </c>
      <c r="H56" s="29">
        <f>((G56*100)/F56)-100</f>
        <v>19.94047619047619</v>
      </c>
      <c r="I56" s="7">
        <f>FLOOR(G56,0.00001)*D56</f>
        <v>3316.69</v>
      </c>
    </row>
    <row r="57" spans="1:9" ht="13.5">
      <c r="A57" s="5"/>
      <c r="B57" s="24"/>
      <c r="C57" s="24" t="s">
        <v>35</v>
      </c>
      <c r="D57" s="21">
        <v>8230</v>
      </c>
      <c r="E57" s="14"/>
      <c r="F57" s="14"/>
      <c r="G57" s="14"/>
      <c r="H57" s="7"/>
      <c r="I57" s="7"/>
    </row>
    <row r="58" spans="1:9" ht="13.5">
      <c r="A58" s="5"/>
      <c r="B58" s="24"/>
      <c r="C58" s="6"/>
      <c r="D58" s="6"/>
      <c r="E58" s="14"/>
      <c r="F58" s="14"/>
      <c r="G58" s="14"/>
      <c r="H58" s="7"/>
      <c r="I58" s="7"/>
    </row>
    <row r="59" spans="1:9" ht="13.5">
      <c r="A59" s="5">
        <v>14</v>
      </c>
      <c r="B59" s="24" t="s">
        <v>31</v>
      </c>
      <c r="C59" s="6">
        <v>7830</v>
      </c>
      <c r="D59" s="21">
        <f>SUM(D60)</f>
        <v>7830</v>
      </c>
      <c r="E59" s="30">
        <f>(D59*100)/C59</f>
        <v>100</v>
      </c>
      <c r="F59" s="28">
        <v>0.248</v>
      </c>
      <c r="G59" s="28">
        <v>0.396</v>
      </c>
      <c r="H59" s="29">
        <f>((G59*100)/F59)-100</f>
        <v>59.67741935483872</v>
      </c>
      <c r="I59" s="7">
        <f>FLOOR(G59,0.00001)*D59</f>
        <v>3100.6800000000003</v>
      </c>
    </row>
    <row r="60" spans="1:9" ht="13.5">
      <c r="A60" s="5"/>
      <c r="B60" s="24"/>
      <c r="C60" s="24" t="s">
        <v>35</v>
      </c>
      <c r="D60" s="21">
        <v>7830</v>
      </c>
      <c r="E60" s="14"/>
      <c r="F60" s="14"/>
      <c r="G60" s="14"/>
      <c r="H60" s="7"/>
      <c r="I60" s="7"/>
    </row>
    <row r="61" spans="1:9" ht="13.5">
      <c r="A61" s="5"/>
      <c r="B61" s="24"/>
      <c r="C61" s="6"/>
      <c r="D61" s="6"/>
      <c r="E61" s="14"/>
      <c r="F61" s="14"/>
      <c r="G61" s="14"/>
      <c r="H61" s="7"/>
      <c r="I61" s="7"/>
    </row>
    <row r="62" spans="1:9" ht="13.5">
      <c r="A62" s="5">
        <v>15</v>
      </c>
      <c r="B62" s="24" t="s">
        <v>31</v>
      </c>
      <c r="C62" s="6">
        <v>12899</v>
      </c>
      <c r="D62" s="21">
        <f>SUM(D63)</f>
        <v>12899</v>
      </c>
      <c r="E62" s="30">
        <f>(D62*100)/C62</f>
        <v>100</v>
      </c>
      <c r="F62" s="28">
        <v>0.344</v>
      </c>
      <c r="G62" s="28">
        <v>0.42</v>
      </c>
      <c r="H62" s="29">
        <f>((G62*100)/F62)-100</f>
        <v>22.09302325581396</v>
      </c>
      <c r="I62" s="7">
        <f>FLOOR(G62,0.00001)*D62</f>
        <v>5417.580000000001</v>
      </c>
    </row>
    <row r="63" spans="1:9" ht="13.5">
      <c r="A63" s="5"/>
      <c r="B63" s="24"/>
      <c r="C63" s="24" t="s">
        <v>27</v>
      </c>
      <c r="D63" s="21">
        <v>12899</v>
      </c>
      <c r="E63" s="14"/>
      <c r="F63" s="14"/>
      <c r="G63" s="14"/>
      <c r="H63" s="7"/>
      <c r="I63" s="7"/>
    </row>
    <row r="64" spans="1:9" ht="13.5">
      <c r="A64" s="5"/>
      <c r="B64" s="24"/>
      <c r="C64" s="6"/>
      <c r="D64" s="6"/>
      <c r="E64" s="14"/>
      <c r="F64" s="14"/>
      <c r="G64" s="14"/>
      <c r="H64" s="7"/>
      <c r="I64" s="7"/>
    </row>
    <row r="65" spans="1:9" ht="13.5">
      <c r="A65" s="5">
        <v>16</v>
      </c>
      <c r="B65" s="24" t="s">
        <v>31</v>
      </c>
      <c r="C65" s="6">
        <v>8439</v>
      </c>
      <c r="D65" s="21">
        <f>SUM(D66)</f>
        <v>8439</v>
      </c>
      <c r="E65" s="30">
        <f>(D65*100)/C65</f>
        <v>100</v>
      </c>
      <c r="F65" s="28">
        <v>0.27</v>
      </c>
      <c r="G65" s="28">
        <v>0.41</v>
      </c>
      <c r="H65" s="29">
        <f>((G65*100)/F65)-100</f>
        <v>51.85185185185185</v>
      </c>
      <c r="I65" s="7">
        <f>FLOOR(G65,0.00001)*D65</f>
        <v>3459.9900000000002</v>
      </c>
    </row>
    <row r="66" spans="1:9" ht="13.5">
      <c r="A66" s="5"/>
      <c r="B66" s="24"/>
      <c r="C66" s="24" t="s">
        <v>27</v>
      </c>
      <c r="D66" s="21">
        <v>8439</v>
      </c>
      <c r="E66" s="14"/>
      <c r="F66" s="14"/>
      <c r="G66" s="14"/>
      <c r="H66" s="7"/>
      <c r="I66" s="7"/>
    </row>
    <row r="67" spans="1:9" ht="13.5">
      <c r="A67" s="5"/>
      <c r="B67" s="24"/>
      <c r="C67" s="6"/>
      <c r="D67" s="6"/>
      <c r="E67" s="14"/>
      <c r="F67" s="14"/>
      <c r="G67" s="14"/>
      <c r="H67" s="7"/>
      <c r="I67" s="7"/>
    </row>
    <row r="68" spans="1:9" ht="13.5">
      <c r="A68" s="5">
        <v>17</v>
      </c>
      <c r="B68" s="24" t="s">
        <v>31</v>
      </c>
      <c r="C68" s="6">
        <v>9653</v>
      </c>
      <c r="D68" s="21">
        <f>SUM(D69:D69)</f>
        <v>9653</v>
      </c>
      <c r="E68" s="30">
        <f>(D68*100)/C68</f>
        <v>100</v>
      </c>
      <c r="F68" s="28">
        <v>0.447</v>
      </c>
      <c r="G68" s="28">
        <v>0.45</v>
      </c>
      <c r="H68" s="29">
        <f>((G68*100)/F68)-100</f>
        <v>0.6711409395973078</v>
      </c>
      <c r="I68" s="7">
        <f>FLOOR(G68,0.00001)*D68</f>
        <v>4343.85</v>
      </c>
    </row>
    <row r="69" spans="1:9" ht="13.5">
      <c r="A69" s="5"/>
      <c r="B69" s="24"/>
      <c r="C69" s="24" t="s">
        <v>35</v>
      </c>
      <c r="D69" s="21">
        <v>9653</v>
      </c>
      <c r="E69" s="30"/>
      <c r="F69" s="28"/>
      <c r="G69" s="28"/>
      <c r="H69" s="29"/>
      <c r="I69" s="7"/>
    </row>
    <row r="70" spans="1:9" ht="13.5">
      <c r="A70" s="5"/>
      <c r="B70" s="24"/>
      <c r="C70" s="6"/>
      <c r="D70" s="6"/>
      <c r="E70" s="14"/>
      <c r="F70" s="14"/>
      <c r="G70" s="14"/>
      <c r="H70" s="7"/>
      <c r="I70" s="7"/>
    </row>
    <row r="71" spans="1:9" ht="13.5">
      <c r="A71" s="5">
        <v>18</v>
      </c>
      <c r="B71" s="24" t="s">
        <v>31</v>
      </c>
      <c r="C71" s="6">
        <v>1854</v>
      </c>
      <c r="D71" s="21">
        <f>SUM(D72)</f>
        <v>1854</v>
      </c>
      <c r="E71" s="30">
        <f>(D71*100)/C71</f>
        <v>100</v>
      </c>
      <c r="F71" s="28">
        <v>0.421</v>
      </c>
      <c r="G71" s="28">
        <v>0.421</v>
      </c>
      <c r="H71" s="29">
        <f>((G71*100)/F71)-100</f>
        <v>0</v>
      </c>
      <c r="I71" s="7">
        <f>FLOOR(G71,0.00001)*D71</f>
        <v>780.5340000000001</v>
      </c>
    </row>
    <row r="72" spans="1:9" ht="13.5">
      <c r="A72" s="5"/>
      <c r="B72" s="24"/>
      <c r="C72" s="24" t="s">
        <v>35</v>
      </c>
      <c r="D72" s="21">
        <v>1854</v>
      </c>
      <c r="E72" s="14"/>
      <c r="F72" s="14"/>
      <c r="G72" s="14"/>
      <c r="H72" s="7"/>
      <c r="I72" s="7"/>
    </row>
    <row r="73" spans="1:9" ht="13.5">
      <c r="A73" s="5"/>
      <c r="B73" s="24"/>
      <c r="C73" s="6"/>
      <c r="D73" s="6"/>
      <c r="E73" s="14"/>
      <c r="F73" s="14"/>
      <c r="G73" s="14"/>
      <c r="H73" s="7"/>
      <c r="I73" s="7"/>
    </row>
    <row r="74" spans="1:9" ht="13.5">
      <c r="A74" s="5">
        <v>19</v>
      </c>
      <c r="B74" s="24" t="s">
        <v>31</v>
      </c>
      <c r="C74" s="6">
        <v>21970</v>
      </c>
      <c r="D74" s="21">
        <f>SUM(D75)</f>
        <v>21970</v>
      </c>
      <c r="E74" s="30">
        <f>(D74*100)/C74</f>
        <v>100</v>
      </c>
      <c r="F74" s="28">
        <v>0.395</v>
      </c>
      <c r="G74" s="28">
        <v>0.506</v>
      </c>
      <c r="H74" s="29">
        <f>((G74*100)/F74)-100</f>
        <v>28.101265822784796</v>
      </c>
      <c r="I74" s="7">
        <f>FLOOR(G74,0.00001)*D74</f>
        <v>11116.82</v>
      </c>
    </row>
    <row r="75" spans="1:9" ht="13.5">
      <c r="A75" s="5"/>
      <c r="B75" s="24"/>
      <c r="C75" s="24" t="s">
        <v>35</v>
      </c>
      <c r="D75" s="21">
        <v>21970</v>
      </c>
      <c r="E75" s="14"/>
      <c r="F75" s="14"/>
      <c r="G75" s="14"/>
      <c r="H75" s="7"/>
      <c r="I75" s="7"/>
    </row>
    <row r="76" spans="1:9" ht="13.5">
      <c r="A76" s="5"/>
      <c r="B76" s="24"/>
      <c r="C76" s="6"/>
      <c r="D76" s="6"/>
      <c r="E76" s="14"/>
      <c r="F76" s="14"/>
      <c r="G76" s="14"/>
      <c r="H76" s="7"/>
      <c r="I76" s="7"/>
    </row>
    <row r="77" spans="1:9" ht="13.5">
      <c r="A77" s="5">
        <v>20</v>
      </c>
      <c r="B77" s="24" t="s">
        <v>31</v>
      </c>
      <c r="C77" s="6">
        <v>7005</v>
      </c>
      <c r="D77" s="21">
        <f>SUM(D78)</f>
        <v>7005</v>
      </c>
      <c r="E77" s="30">
        <f>(D77*100)/C77</f>
        <v>100</v>
      </c>
      <c r="F77" s="28">
        <v>0.473</v>
      </c>
      <c r="G77" s="28">
        <v>0.473</v>
      </c>
      <c r="H77" s="29">
        <f>((G77*100)/F77)-100</f>
        <v>0</v>
      </c>
      <c r="I77" s="7">
        <f>FLOOR(G77,0.00001)*D77</f>
        <v>3313.3650000000002</v>
      </c>
    </row>
    <row r="78" spans="1:9" ht="13.5">
      <c r="A78" s="5"/>
      <c r="B78" s="24"/>
      <c r="C78" s="24" t="s">
        <v>27</v>
      </c>
      <c r="D78" s="21">
        <v>7005</v>
      </c>
      <c r="E78" s="14"/>
      <c r="F78" s="14"/>
      <c r="G78" s="14"/>
      <c r="H78" s="7"/>
      <c r="I78" s="7"/>
    </row>
    <row r="79" spans="1:9" ht="13.5">
      <c r="A79" s="5"/>
      <c r="B79" s="24"/>
      <c r="C79" s="6"/>
      <c r="D79" s="6"/>
      <c r="E79" s="14"/>
      <c r="F79" s="14"/>
      <c r="G79" s="14"/>
      <c r="H79" s="7"/>
      <c r="I79" s="7"/>
    </row>
    <row r="80" spans="1:9" ht="13.5">
      <c r="A80" s="5">
        <v>21</v>
      </c>
      <c r="B80" s="24" t="s">
        <v>31</v>
      </c>
      <c r="C80" s="6">
        <v>6536</v>
      </c>
      <c r="D80" s="21">
        <f>SUM(D81)</f>
        <v>6536</v>
      </c>
      <c r="E80" s="30">
        <f>(D80*100)/C80</f>
        <v>100</v>
      </c>
      <c r="F80" s="28">
        <v>0.358</v>
      </c>
      <c r="G80" s="28">
        <v>0.41</v>
      </c>
      <c r="H80" s="29">
        <f>((G80*100)/F80)-100</f>
        <v>14.52513966480447</v>
      </c>
      <c r="I80" s="7">
        <f>FLOOR(G80,0.00001)*D80</f>
        <v>2679.76</v>
      </c>
    </row>
    <row r="81" spans="1:9" ht="13.5">
      <c r="A81" s="5"/>
      <c r="B81" s="24"/>
      <c r="C81" s="24" t="s">
        <v>27</v>
      </c>
      <c r="D81" s="21">
        <v>6536</v>
      </c>
      <c r="E81" s="14"/>
      <c r="F81" s="14"/>
      <c r="G81" s="14"/>
      <c r="H81" s="7"/>
      <c r="I81" s="7"/>
    </row>
    <row r="82" spans="1:9" ht="13.5">
      <c r="A82" s="5"/>
      <c r="B82" s="24"/>
      <c r="C82" s="6"/>
      <c r="D82" s="6"/>
      <c r="E82" s="14"/>
      <c r="F82" s="14"/>
      <c r="G82" s="14"/>
      <c r="H82" s="7"/>
      <c r="I82" s="7"/>
    </row>
    <row r="83" spans="1:9" ht="13.5">
      <c r="A83" s="5">
        <v>22</v>
      </c>
      <c r="B83" s="24" t="s">
        <v>31</v>
      </c>
      <c r="C83" s="6">
        <v>7495</v>
      </c>
      <c r="D83" s="21">
        <f>SUM(D84)</f>
        <v>7495</v>
      </c>
      <c r="E83" s="30">
        <f>(D83*100)/C83</f>
        <v>100</v>
      </c>
      <c r="F83" s="28">
        <v>0.395</v>
      </c>
      <c r="G83" s="28">
        <v>0.432</v>
      </c>
      <c r="H83" s="29">
        <f>((G83*100)/F83)-100</f>
        <v>9.367088607594937</v>
      </c>
      <c r="I83" s="7">
        <f>FLOOR(G83,0.00001)*D83</f>
        <v>3237.8400000000006</v>
      </c>
    </row>
    <row r="84" spans="1:9" ht="13.5">
      <c r="A84" s="5"/>
      <c r="B84" s="24"/>
      <c r="C84" s="24" t="s">
        <v>35</v>
      </c>
      <c r="D84" s="21">
        <v>7495</v>
      </c>
      <c r="E84" s="14"/>
      <c r="F84" s="14"/>
      <c r="G84" s="14"/>
      <c r="H84" s="7"/>
      <c r="I84" s="7"/>
    </row>
    <row r="85" spans="1:9" ht="13.5">
      <c r="A85" s="5"/>
      <c r="B85" s="24"/>
      <c r="C85" s="6"/>
      <c r="D85" s="6"/>
      <c r="E85" s="14"/>
      <c r="F85" s="14"/>
      <c r="G85" s="14"/>
      <c r="H85" s="7"/>
      <c r="I85" s="7"/>
    </row>
    <row r="86" spans="1:9" ht="13.5">
      <c r="A86" s="5">
        <v>23</v>
      </c>
      <c r="B86" s="24" t="s">
        <v>31</v>
      </c>
      <c r="C86" s="6">
        <v>3579</v>
      </c>
      <c r="D86" s="21">
        <f>SUM(D87)</f>
        <v>3579</v>
      </c>
      <c r="E86" s="30">
        <f>(D86*100)/C86</f>
        <v>100</v>
      </c>
      <c r="F86" s="28">
        <v>0.37</v>
      </c>
      <c r="G86" s="28">
        <v>0.421</v>
      </c>
      <c r="H86" s="29">
        <f>((G86*100)/F86)-100</f>
        <v>13.78378378378379</v>
      </c>
      <c r="I86" s="7">
        <f>FLOOR(G86,0.00001)*D86</f>
        <v>1506.7590000000002</v>
      </c>
    </row>
    <row r="87" spans="1:9" ht="13.5">
      <c r="A87" s="5"/>
      <c r="B87" s="24"/>
      <c r="C87" s="24" t="s">
        <v>35</v>
      </c>
      <c r="D87" s="21">
        <v>3579</v>
      </c>
      <c r="E87" s="14"/>
      <c r="F87" s="14"/>
      <c r="G87" s="14"/>
      <c r="H87" s="7"/>
      <c r="I87" s="7"/>
    </row>
    <row r="88" spans="1:9" ht="13.5">
      <c r="A88" s="5"/>
      <c r="B88" s="24"/>
      <c r="C88" s="6"/>
      <c r="D88" s="6"/>
      <c r="E88" s="14"/>
      <c r="F88" s="14"/>
      <c r="G88" s="14"/>
      <c r="H88" s="7"/>
      <c r="I88" s="7"/>
    </row>
    <row r="89" spans="1:9" ht="13.5">
      <c r="A89" s="5">
        <v>24</v>
      </c>
      <c r="B89" s="24" t="s">
        <v>31</v>
      </c>
      <c r="C89" s="6">
        <v>17570</v>
      </c>
      <c r="D89" s="21">
        <f>SUM(D90)</f>
        <v>17570</v>
      </c>
      <c r="E89" s="30">
        <f>(D89*100)/C89</f>
        <v>100</v>
      </c>
      <c r="F89" s="28">
        <v>0.499</v>
      </c>
      <c r="G89" s="28">
        <v>0.499</v>
      </c>
      <c r="H89" s="29">
        <f>((G89*100)/F89)-100</f>
        <v>0</v>
      </c>
      <c r="I89" s="7">
        <f>FLOOR(G89,0.00001)*D89</f>
        <v>8767.43</v>
      </c>
    </row>
    <row r="90" spans="1:9" ht="13.5">
      <c r="A90" s="5"/>
      <c r="B90" s="24"/>
      <c r="C90" s="24" t="s">
        <v>27</v>
      </c>
      <c r="D90" s="21">
        <v>17570</v>
      </c>
      <c r="E90" s="14"/>
      <c r="F90" s="14"/>
      <c r="G90" s="14"/>
      <c r="H90" s="7"/>
      <c r="I90" s="7"/>
    </row>
    <row r="91" spans="1:9" ht="13.5">
      <c r="A91" s="5"/>
      <c r="B91" s="24"/>
      <c r="C91" s="6"/>
      <c r="D91" s="6"/>
      <c r="E91" s="14"/>
      <c r="F91" s="14"/>
      <c r="G91" s="14"/>
      <c r="H91" s="7"/>
      <c r="I91" s="7"/>
    </row>
    <row r="92" spans="1:9" ht="13.5">
      <c r="A92" s="5">
        <v>25</v>
      </c>
      <c r="B92" s="24" t="s">
        <v>31</v>
      </c>
      <c r="C92" s="6">
        <v>7649</v>
      </c>
      <c r="D92" s="21">
        <f>SUM(D93:D93)</f>
        <v>7649</v>
      </c>
      <c r="E92" s="30">
        <f>(D92*100)/C92</f>
        <v>100</v>
      </c>
      <c r="F92" s="28">
        <v>0.314</v>
      </c>
      <c r="G92" s="28">
        <v>0.314</v>
      </c>
      <c r="H92" s="29">
        <f>((G92*100)/F92)-100</f>
        <v>0</v>
      </c>
      <c r="I92" s="7">
        <f>FLOOR(G92,0.00001)*D92</f>
        <v>2401.786</v>
      </c>
    </row>
    <row r="93" spans="1:9" ht="13.5">
      <c r="A93" s="5"/>
      <c r="B93" s="24"/>
      <c r="C93" s="6" t="s">
        <v>36</v>
      </c>
      <c r="D93" s="21">
        <v>7649</v>
      </c>
      <c r="E93" s="30"/>
      <c r="F93" s="28"/>
      <c r="G93" s="28"/>
      <c r="H93" s="29"/>
      <c r="I93" s="7"/>
    </row>
    <row r="94" spans="1:9" ht="13.5">
      <c r="A94" s="5"/>
      <c r="B94" s="24"/>
      <c r="C94" s="6"/>
      <c r="D94" s="6"/>
      <c r="E94" s="14"/>
      <c r="F94" s="14"/>
      <c r="G94" s="14"/>
      <c r="H94" s="7"/>
      <c r="I94" s="7"/>
    </row>
    <row r="95" spans="1:9" ht="13.5">
      <c r="A95" s="5">
        <v>26</v>
      </c>
      <c r="B95" s="24" t="s">
        <v>31</v>
      </c>
      <c r="C95" s="6">
        <v>9814</v>
      </c>
      <c r="D95" s="21">
        <f>SUM(D96)</f>
        <v>9814</v>
      </c>
      <c r="E95" s="30">
        <f>(D95*100)/C95</f>
        <v>100</v>
      </c>
      <c r="F95" s="28">
        <v>0.227</v>
      </c>
      <c r="G95" s="28">
        <v>0.227</v>
      </c>
      <c r="H95" s="29">
        <f>((G95*100)/F95)-100</f>
        <v>0</v>
      </c>
      <c r="I95" s="7">
        <f>FLOOR(G95,0.00001)*D95</f>
        <v>2227.7780000000002</v>
      </c>
    </row>
    <row r="96" spans="1:9" ht="13.5">
      <c r="A96" s="5"/>
      <c r="B96" s="24"/>
      <c r="C96" s="24" t="s">
        <v>27</v>
      </c>
      <c r="D96" s="21">
        <v>9814</v>
      </c>
      <c r="E96" s="14"/>
      <c r="F96" s="14"/>
      <c r="G96" s="14"/>
      <c r="H96" s="7"/>
      <c r="I96" s="7"/>
    </row>
    <row r="97" spans="1:9" ht="13.5">
      <c r="A97" s="5"/>
      <c r="B97" s="24"/>
      <c r="C97" s="6"/>
      <c r="D97" s="6"/>
      <c r="E97" s="14"/>
      <c r="F97" s="14"/>
      <c r="G97" s="14"/>
      <c r="H97" s="7"/>
      <c r="I97" s="7"/>
    </row>
    <row r="98" spans="1:9" ht="13.5">
      <c r="A98" s="5">
        <v>27</v>
      </c>
      <c r="B98" s="24" t="s">
        <v>31</v>
      </c>
      <c r="C98" s="6">
        <v>6854</v>
      </c>
      <c r="D98" s="21">
        <f>SUM(D99)</f>
        <v>6854</v>
      </c>
      <c r="E98" s="30">
        <f>(D98*100)/C98</f>
        <v>100</v>
      </c>
      <c r="F98" s="28">
        <v>0.473</v>
      </c>
      <c r="G98" s="28">
        <v>0.473</v>
      </c>
      <c r="H98" s="29">
        <f>((G98*100)/F98)-100</f>
        <v>0</v>
      </c>
      <c r="I98" s="7">
        <f>FLOOR(G98,0.00001)*D98</f>
        <v>3241.942</v>
      </c>
    </row>
    <row r="99" spans="1:9" ht="13.5">
      <c r="A99" s="5"/>
      <c r="B99" s="24"/>
      <c r="C99" s="24" t="s">
        <v>27</v>
      </c>
      <c r="D99" s="21">
        <v>6854</v>
      </c>
      <c r="E99" s="14"/>
      <c r="F99" s="14"/>
      <c r="G99" s="14"/>
      <c r="H99" s="7"/>
      <c r="I99" s="7"/>
    </row>
    <row r="100" spans="1:9" ht="13.5">
      <c r="A100" s="5"/>
      <c r="B100" s="24"/>
      <c r="C100" s="6"/>
      <c r="D100" s="6"/>
      <c r="E100" s="14"/>
      <c r="F100" s="14"/>
      <c r="G100" s="14"/>
      <c r="H100" s="7"/>
      <c r="I100" s="7"/>
    </row>
    <row r="101" spans="1:9" ht="13.5">
      <c r="A101" s="5">
        <v>28</v>
      </c>
      <c r="B101" s="24" t="s">
        <v>31</v>
      </c>
      <c r="C101" s="6">
        <v>7317</v>
      </c>
      <c r="D101" s="21">
        <f>SUM(D102)</f>
        <v>7317</v>
      </c>
      <c r="E101" s="30">
        <f>(D101*100)/C101</f>
        <v>100</v>
      </c>
      <c r="F101" s="28">
        <v>0.358</v>
      </c>
      <c r="G101" s="28">
        <v>0.358</v>
      </c>
      <c r="H101" s="29">
        <f>((G101*100)/F101)-100</f>
        <v>0</v>
      </c>
      <c r="I101" s="7">
        <f>FLOOR(G101,0.00001)*D101</f>
        <v>2619.4860000000003</v>
      </c>
    </row>
    <row r="102" spans="1:9" ht="13.5">
      <c r="A102" s="5"/>
      <c r="B102" s="24"/>
      <c r="C102" s="24" t="s">
        <v>27</v>
      </c>
      <c r="D102" s="21">
        <v>7317</v>
      </c>
      <c r="E102" s="14"/>
      <c r="F102" s="14"/>
      <c r="G102" s="14"/>
      <c r="H102" s="7"/>
      <c r="I102" s="7"/>
    </row>
    <row r="103" spans="1:9" ht="13.5">
      <c r="A103" s="5"/>
      <c r="B103" s="24"/>
      <c r="C103" s="6"/>
      <c r="D103" s="6"/>
      <c r="E103" s="14"/>
      <c r="F103" s="14"/>
      <c r="G103" s="14"/>
      <c r="H103" s="7"/>
      <c r="I103" s="7"/>
    </row>
    <row r="104" spans="1:9" ht="13.5">
      <c r="A104" s="11"/>
      <c r="B104" s="16" t="s">
        <v>14</v>
      </c>
      <c r="C104" s="12">
        <f>SUM(C48:C103)</f>
        <v>281488</v>
      </c>
      <c r="D104" s="19">
        <f>SUM(D49,D53,D56,D59,D62,D65,D68,D71,D74,D77,D80,D83,D86,D89,D92,D95,D98,D101)</f>
        <v>281488</v>
      </c>
      <c r="E104" s="25">
        <f>(D104*100)/C104</f>
        <v>100</v>
      </c>
      <c r="F104" s="20"/>
      <c r="G104" s="20"/>
      <c r="H104" s="13"/>
      <c r="I104" s="26">
        <f>SUM(I48:I103)</f>
        <v>117399.50800000003</v>
      </c>
    </row>
    <row r="105" spans="2:3" ht="13.5">
      <c r="B105" s="5"/>
      <c r="C105" s="15"/>
    </row>
    <row r="106" spans="1:9" ht="13.5">
      <c r="A106" s="17"/>
      <c r="B106" s="16" t="s">
        <v>12</v>
      </c>
      <c r="C106" s="19">
        <f>SUM(C45,C104)</f>
        <v>783736</v>
      </c>
      <c r="D106" s="19">
        <f>SUM(D45,D104)</f>
        <v>783736</v>
      </c>
      <c r="E106" s="25">
        <f>(D106*100)/C106</f>
        <v>100</v>
      </c>
      <c r="F106" s="18"/>
      <c r="G106" s="18"/>
      <c r="H106" s="18"/>
      <c r="I106" s="27">
        <f>SUM(I45,I104)</f>
        <v>345684.946</v>
      </c>
    </row>
    <row r="107" ht="12.75">
      <c r="C107" s="15"/>
    </row>
    <row r="108" ht="12.75">
      <c r="C108" s="15"/>
    </row>
    <row r="109" spans="2:3" ht="13.5">
      <c r="B109" s="5"/>
      <c r="C109" s="15"/>
    </row>
    <row r="110" spans="2:3" ht="13.5">
      <c r="B110" s="5"/>
      <c r="C110" s="15"/>
    </row>
    <row r="111" spans="2:3" ht="13.5">
      <c r="B111" s="5"/>
      <c r="C111" s="15"/>
    </row>
    <row r="112" spans="2:3" ht="13.5">
      <c r="B112" s="5"/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</sheetData>
  <mergeCells count="3">
    <mergeCell ref="A8:I8"/>
    <mergeCell ref="A2:I2"/>
    <mergeCell ref="A47:I47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2007-08-23T21:38:32Z</cp:lastPrinted>
  <dcterms:created xsi:type="dcterms:W3CDTF">2005-05-09T20:19:33Z</dcterms:created>
  <dcterms:modified xsi:type="dcterms:W3CDTF">2007-09-19T18:37:15Z</dcterms:modified>
  <cp:category/>
  <cp:version/>
  <cp:contentType/>
  <cp:contentStatus/>
</cp:coreProperties>
</file>