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4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<sst xmlns="http://schemas.openxmlformats.org/spreadsheetml/2006/main" count="71" uniqueCount="35">
  <si>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</si>
  <si>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</si>
  <si>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</si>
  <si>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</si>
  <si>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</si>
  <si>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</si>
  <si>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</si>
  <si>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</si>
  <si>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</si>
  <si>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</si>
  <si>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</si>
  <si>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</si>
  <si>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</si>
  <si>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</si>
  <si>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</si>
  <si>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</si>
  <si>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</si>
  <si>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</si>
  <si>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</si>
  <si>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</si>
  <si>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BBM GO</t>
  </si>
  <si>
    <t>BBM UB</t>
  </si>
  <si>
    <t>BNM</t>
  </si>
  <si>
    <t>BBSB</t>
  </si>
  <si>
    <t>Ipiranga do Norte</t>
  </si>
  <si>
    <t>Sinop</t>
  </si>
  <si>
    <t>AVISO DE VENDA DE MILHO EM GRÃOS Nº 540/07 27/09/2007</t>
  </si>
  <si>
    <t>BMCS</t>
  </si>
  <si>
    <t>BBM PR</t>
  </si>
  <si>
    <t>BBM SP</t>
  </si>
  <si>
    <t>Primavera do Leste</t>
  </si>
  <si>
    <t>Rondonopolis</t>
  </si>
  <si>
    <t>BCMMT</t>
  </si>
  <si>
    <t>Sorriso</t>
  </si>
  <si>
    <t>Tapurá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</si>
</sst>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4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workbookViewId="0" topLeftCell="A1">
      <selection activeCell="A70" sqref="A70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6882980</v>
      </c>
      <c r="D10" s="21">
        <f>SUM(D11:D15)</f>
        <v>6882980</v>
      </c>
      <c r="E10" s="30">
        <f>(D10*100)/C10</f>
        <v>100</v>
      </c>
      <c r="F10" s="28">
        <v>0.167</v>
      </c>
      <c r="G10" s="28">
        <v>0.181</v>
      </c>
      <c r="H10" s="29">
        <f>((G10*100)/F10)-100</f>
        <v>8.383233532934113</v>
      </c>
      <c r="I10" s="7">
        <f>FLOOR(G10,0.00001)*D10</f>
        <v>1245819.3800000001</v>
      </c>
    </row>
    <row r="11" spans="1:9" ht="13.5">
      <c r="A11" s="5"/>
      <c r="B11" s="24"/>
      <c r="C11" s="6" t="s">
        <v>27</v>
      </c>
      <c r="D11" s="21">
        <v>3782980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23</v>
      </c>
      <c r="D12" s="21">
        <v>300000</v>
      </c>
      <c r="E12" s="30"/>
      <c r="F12" s="28"/>
      <c r="G12" s="28"/>
      <c r="H12" s="29"/>
      <c r="I12" s="7"/>
    </row>
    <row r="13" spans="1:9" ht="13.5">
      <c r="A13" s="5"/>
      <c r="B13" s="24"/>
      <c r="C13" s="6" t="s">
        <v>28</v>
      </c>
      <c r="D13" s="21">
        <v>2000000</v>
      </c>
      <c r="E13" s="30"/>
      <c r="F13" s="28"/>
      <c r="G13" s="28"/>
      <c r="H13" s="29"/>
      <c r="I13" s="7"/>
    </row>
    <row r="14" spans="1:9" ht="13.5">
      <c r="A14" s="5"/>
      <c r="B14" s="24"/>
      <c r="C14" s="6" t="s">
        <v>21</v>
      </c>
      <c r="D14" s="21">
        <v>600000</v>
      </c>
      <c r="E14" s="30"/>
      <c r="F14" s="28"/>
      <c r="G14" s="28"/>
      <c r="H14" s="29"/>
      <c r="I14" s="7"/>
    </row>
    <row r="15" spans="1:9" ht="13.5">
      <c r="A15" s="5"/>
      <c r="B15" s="24"/>
      <c r="C15" s="6" t="s">
        <v>29</v>
      </c>
      <c r="D15" s="21">
        <v>200000</v>
      </c>
      <c r="E15" s="30"/>
      <c r="F15" s="28"/>
      <c r="G15" s="28"/>
      <c r="H15" s="29"/>
      <c r="I15" s="7"/>
    </row>
    <row r="16" spans="1:9" ht="13.5">
      <c r="A16" s="5"/>
      <c r="B16" s="24"/>
      <c r="C16" s="6"/>
      <c r="D16" s="6"/>
      <c r="E16" s="14"/>
      <c r="F16" s="14"/>
      <c r="G16" s="14"/>
      <c r="H16" s="7"/>
      <c r="I16" s="7"/>
    </row>
    <row r="17" spans="1:9" ht="13.5">
      <c r="A17" s="5">
        <v>2</v>
      </c>
      <c r="B17" s="24" t="s">
        <v>30</v>
      </c>
      <c r="C17" s="6">
        <v>145380</v>
      </c>
      <c r="D17" s="21">
        <f>SUM(D18:D19)</f>
        <v>145380</v>
      </c>
      <c r="E17" s="30">
        <f>(D17*100)/C17</f>
        <v>100</v>
      </c>
      <c r="F17" s="28">
        <v>0.207</v>
      </c>
      <c r="G17" s="28">
        <v>0.268</v>
      </c>
      <c r="H17" s="29">
        <f>((G17*100)/F17)-100</f>
        <v>29.468599033816446</v>
      </c>
      <c r="I17" s="7">
        <f>FLOOR(G17,0.00001)*D17</f>
        <v>38961.840000000004</v>
      </c>
    </row>
    <row r="18" spans="1:9" ht="13.5">
      <c r="A18" s="5"/>
      <c r="B18" s="24"/>
      <c r="C18" s="6" t="s">
        <v>22</v>
      </c>
      <c r="D18" s="21">
        <v>54000</v>
      </c>
      <c r="E18" s="30"/>
      <c r="F18" s="28"/>
      <c r="G18" s="28"/>
      <c r="H18" s="29"/>
      <c r="I18" s="7"/>
    </row>
    <row r="19" spans="1:9" ht="13.5">
      <c r="A19" s="5"/>
      <c r="B19" s="24"/>
      <c r="C19" s="6" t="s">
        <v>20</v>
      </c>
      <c r="D19" s="21">
        <v>91380</v>
      </c>
      <c r="E19" s="30"/>
      <c r="F19" s="28"/>
      <c r="G19" s="28"/>
      <c r="H19" s="29"/>
      <c r="I19" s="7"/>
    </row>
    <row r="20" spans="1:9" ht="13.5">
      <c r="A20" s="5"/>
      <c r="B20" s="24"/>
      <c r="C20" s="6"/>
      <c r="D20" s="6"/>
      <c r="E20" s="14"/>
      <c r="F20" s="14"/>
      <c r="G20" s="14"/>
      <c r="H20" s="7"/>
      <c r="I20" s="7"/>
    </row>
    <row r="21" spans="1:9" ht="13.5">
      <c r="A21" s="5">
        <v>3</v>
      </c>
      <c r="B21" s="24" t="s">
        <v>30</v>
      </c>
      <c r="C21" s="6">
        <v>4570</v>
      </c>
      <c r="D21" s="21">
        <f>SUM(D22:D22)</f>
        <v>4570</v>
      </c>
      <c r="E21" s="31">
        <f>(D21*100)/C21</f>
        <v>100</v>
      </c>
      <c r="F21" s="28">
        <v>0.181</v>
      </c>
      <c r="G21" s="32">
        <v>0.181</v>
      </c>
      <c r="H21" s="29">
        <f>((G21*100)/F21)-100</f>
        <v>0</v>
      </c>
      <c r="I21" s="7">
        <f>FLOOR(G21,0.00001)*D21</f>
        <v>827.1700000000001</v>
      </c>
    </row>
    <row r="22" spans="1:9" ht="13.5">
      <c r="A22" s="5"/>
      <c r="B22" s="24"/>
      <c r="C22" s="6" t="s">
        <v>20</v>
      </c>
      <c r="D22" s="21">
        <v>4570</v>
      </c>
      <c r="E22" s="31"/>
      <c r="F22" s="28"/>
      <c r="G22" s="32"/>
      <c r="H22" s="29"/>
      <c r="I22" s="7"/>
    </row>
    <row r="23" spans="1:9" ht="13.5">
      <c r="A23" s="5"/>
      <c r="B23" s="24"/>
      <c r="C23" s="6"/>
      <c r="D23" s="6"/>
      <c r="E23" s="14"/>
      <c r="F23" s="14"/>
      <c r="G23" s="14"/>
      <c r="H23" s="7"/>
      <c r="I23" s="7"/>
    </row>
    <row r="24" spans="1:9" ht="13.5">
      <c r="A24" s="5">
        <v>4</v>
      </c>
      <c r="B24" s="24" t="s">
        <v>31</v>
      </c>
      <c r="C24" s="6">
        <v>55680</v>
      </c>
      <c r="D24" s="21">
        <f>SUM(D25:D25)</f>
        <v>55680</v>
      </c>
      <c r="E24" s="30">
        <f>(D24*100)/C24</f>
        <v>100</v>
      </c>
      <c r="F24" s="28">
        <v>0.207</v>
      </c>
      <c r="G24" s="28">
        <v>0.285</v>
      </c>
      <c r="H24" s="29">
        <f>((G24*100)/F24)-100</f>
        <v>37.681159420289845</v>
      </c>
      <c r="I24" s="7">
        <f>FLOOR(G24,0.00001)*D24</f>
        <v>15868.800000000001</v>
      </c>
    </row>
    <row r="25" spans="1:9" ht="13.5">
      <c r="A25" s="5"/>
      <c r="B25" s="24"/>
      <c r="C25" s="24" t="s">
        <v>32</v>
      </c>
      <c r="D25" s="21">
        <v>55680</v>
      </c>
      <c r="E25" s="14"/>
      <c r="F25" s="14"/>
      <c r="G25" s="14"/>
      <c r="H25" s="7"/>
      <c r="I25" s="7"/>
    </row>
    <row r="26" spans="1:9" ht="13.5">
      <c r="A26" s="5"/>
      <c r="B26" s="24"/>
      <c r="C26" s="6"/>
      <c r="D26" s="6"/>
      <c r="E26" s="14"/>
      <c r="F26" s="14"/>
      <c r="G26" s="14"/>
      <c r="H26" s="7"/>
      <c r="I26" s="7"/>
    </row>
    <row r="27" spans="1:9" ht="13.5">
      <c r="A27" s="5">
        <v>5</v>
      </c>
      <c r="B27" s="24" t="s">
        <v>31</v>
      </c>
      <c r="C27" s="6">
        <v>262930</v>
      </c>
      <c r="D27" s="21">
        <f>SUM(D28:D29)</f>
        <v>60000</v>
      </c>
      <c r="E27" s="30">
        <f>(D27*100)/C27</f>
        <v>22.819761913817366</v>
      </c>
      <c r="F27" s="28">
        <v>0.181</v>
      </c>
      <c r="G27" s="28">
        <v>0.296</v>
      </c>
      <c r="H27" s="29">
        <f>((G27*100)/F27)-100</f>
        <v>63.53591160220995</v>
      </c>
      <c r="I27" s="7">
        <f>FLOOR(G27,0.00001)*D27</f>
        <v>17760.000000000004</v>
      </c>
    </row>
    <row r="28" spans="1:9" ht="13.5">
      <c r="A28" s="5"/>
      <c r="B28" s="24"/>
      <c r="C28" s="6" t="s">
        <v>32</v>
      </c>
      <c r="D28" s="21">
        <v>30000</v>
      </c>
      <c r="E28" s="30"/>
      <c r="F28" s="28"/>
      <c r="G28" s="28"/>
      <c r="H28" s="29"/>
      <c r="I28" s="7"/>
    </row>
    <row r="29" spans="1:9" ht="13.5">
      <c r="A29" s="5"/>
      <c r="B29" s="24"/>
      <c r="C29" s="6" t="s">
        <v>29</v>
      </c>
      <c r="D29" s="21">
        <v>30000</v>
      </c>
      <c r="E29" s="30"/>
      <c r="F29" s="28"/>
      <c r="G29" s="28"/>
      <c r="H29" s="29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6</v>
      </c>
      <c r="B31" s="24" t="s">
        <v>25</v>
      </c>
      <c r="C31" s="6">
        <v>297000</v>
      </c>
      <c r="D31" s="21">
        <f>SUM(D32:D32)</f>
        <v>297000</v>
      </c>
      <c r="E31" s="30">
        <f>(D31*100)/C31</f>
        <v>100</v>
      </c>
      <c r="F31" s="28">
        <v>0.167</v>
      </c>
      <c r="G31" s="28">
        <v>0.2</v>
      </c>
      <c r="H31" s="29">
        <f>((G31*100)/F31)-100</f>
        <v>19.760479041916156</v>
      </c>
      <c r="I31" s="7">
        <f>FLOOR(G31,0.00001)*D31</f>
        <v>59400</v>
      </c>
    </row>
    <row r="32" spans="1:9" ht="13.5">
      <c r="A32" s="5"/>
      <c r="B32" s="24"/>
      <c r="C32" s="24" t="s">
        <v>23</v>
      </c>
      <c r="D32" s="21">
        <v>297000</v>
      </c>
      <c r="E32" s="14"/>
      <c r="F32" s="14"/>
      <c r="G32" s="14"/>
      <c r="H32" s="7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7</v>
      </c>
      <c r="B34" s="24" t="s">
        <v>25</v>
      </c>
      <c r="C34" s="6">
        <v>2857000</v>
      </c>
      <c r="D34" s="21">
        <f>SUM(D35:D38)</f>
        <v>2857000</v>
      </c>
      <c r="E34" s="30">
        <f>(D34*100)/C34</f>
        <v>100</v>
      </c>
      <c r="F34" s="28">
        <v>0.191</v>
      </c>
      <c r="G34" s="28">
        <v>0.191</v>
      </c>
      <c r="H34" s="29">
        <f>((G34*100)/F34)-100</f>
        <v>0</v>
      </c>
      <c r="I34" s="7">
        <f>FLOOR(G34,0.00001)*D34</f>
        <v>545687</v>
      </c>
    </row>
    <row r="35" spans="1:9" ht="13.5">
      <c r="A35" s="5"/>
      <c r="B35" s="24"/>
      <c r="C35" s="6" t="s">
        <v>27</v>
      </c>
      <c r="D35" s="21">
        <v>240000</v>
      </c>
      <c r="E35" s="30"/>
      <c r="F35" s="28"/>
      <c r="G35" s="28"/>
      <c r="H35" s="29"/>
      <c r="I35" s="7"/>
    </row>
    <row r="36" spans="1:9" ht="13.5">
      <c r="A36" s="5"/>
      <c r="B36" s="24"/>
      <c r="C36" s="6" t="s">
        <v>28</v>
      </c>
      <c r="D36" s="21">
        <v>1517000</v>
      </c>
      <c r="E36" s="30"/>
      <c r="F36" s="28"/>
      <c r="G36" s="28"/>
      <c r="H36" s="29"/>
      <c r="I36" s="7"/>
    </row>
    <row r="37" spans="1:9" ht="13.5">
      <c r="A37" s="5"/>
      <c r="B37" s="24"/>
      <c r="C37" s="6" t="s">
        <v>21</v>
      </c>
      <c r="D37" s="21">
        <v>600000</v>
      </c>
      <c r="E37" s="30"/>
      <c r="F37" s="28"/>
      <c r="G37" s="28"/>
      <c r="H37" s="29"/>
      <c r="I37" s="7"/>
    </row>
    <row r="38" spans="1:9" ht="13.5">
      <c r="A38" s="5"/>
      <c r="B38" s="24"/>
      <c r="C38" s="6" t="s">
        <v>29</v>
      </c>
      <c r="D38" s="21">
        <v>500000</v>
      </c>
      <c r="E38" s="30"/>
      <c r="F38" s="28"/>
      <c r="G38" s="28"/>
      <c r="H38" s="29"/>
      <c r="I38" s="7"/>
    </row>
    <row r="39" spans="1:9" ht="13.5">
      <c r="A39" s="5"/>
      <c r="B39" s="24"/>
      <c r="C39" s="6"/>
      <c r="D39" s="6"/>
      <c r="E39" s="14"/>
      <c r="F39" s="14"/>
      <c r="G39" s="14"/>
      <c r="H39" s="7"/>
      <c r="I39" s="7"/>
    </row>
    <row r="40" spans="1:9" ht="13.5">
      <c r="A40" s="5">
        <v>8</v>
      </c>
      <c r="B40" s="24" t="s">
        <v>33</v>
      </c>
      <c r="C40" s="6">
        <v>8000000</v>
      </c>
      <c r="D40" s="21">
        <f>SUM(D41:D44)</f>
        <v>8000000</v>
      </c>
      <c r="E40" s="30">
        <f>(D40*100)/C40</f>
        <v>100</v>
      </c>
      <c r="F40" s="28">
        <v>0.167</v>
      </c>
      <c r="G40" s="28">
        <v>0.197</v>
      </c>
      <c r="H40" s="29">
        <f>((G40*100)/F40)-100</f>
        <v>17.96407185628742</v>
      </c>
      <c r="I40" s="7">
        <f>FLOOR(G40,0.00001)*D40</f>
        <v>1576000</v>
      </c>
    </row>
    <row r="41" spans="1:9" ht="13.5">
      <c r="A41" s="5"/>
      <c r="B41" s="24"/>
      <c r="C41" s="6" t="s">
        <v>27</v>
      </c>
      <c r="D41" s="21">
        <v>840000</v>
      </c>
      <c r="E41" s="30"/>
      <c r="F41" s="28"/>
      <c r="G41" s="28"/>
      <c r="H41" s="29"/>
      <c r="I41" s="7"/>
    </row>
    <row r="42" spans="1:9" ht="13.5">
      <c r="A42" s="5"/>
      <c r="B42" s="24"/>
      <c r="C42" s="6" t="s">
        <v>32</v>
      </c>
      <c r="D42" s="21">
        <v>60000</v>
      </c>
      <c r="E42" s="30"/>
      <c r="F42" s="28"/>
      <c r="G42" s="28"/>
      <c r="H42" s="29"/>
      <c r="I42" s="7"/>
    </row>
    <row r="43" spans="1:9" ht="13.5">
      <c r="A43" s="5"/>
      <c r="B43" s="24"/>
      <c r="C43" s="6" t="s">
        <v>22</v>
      </c>
      <c r="D43" s="21">
        <v>600000</v>
      </c>
      <c r="E43" s="30"/>
      <c r="F43" s="28"/>
      <c r="G43" s="28"/>
      <c r="H43" s="29"/>
      <c r="I43" s="7"/>
    </row>
    <row r="44" spans="1:9" ht="13.5">
      <c r="A44" s="5"/>
      <c r="B44" s="24"/>
      <c r="C44" s="6" t="s">
        <v>28</v>
      </c>
      <c r="D44" s="21">
        <v>6500000</v>
      </c>
      <c r="E44" s="30"/>
      <c r="F44" s="28"/>
      <c r="G44" s="28"/>
      <c r="H44" s="29"/>
      <c r="I44" s="7"/>
    </row>
    <row r="45" spans="1:9" ht="13.5">
      <c r="A45" s="5"/>
      <c r="B45" s="24"/>
      <c r="C45" s="6"/>
      <c r="D45" s="6"/>
      <c r="E45" s="14"/>
      <c r="F45" s="14"/>
      <c r="G45" s="14"/>
      <c r="H45" s="7"/>
      <c r="I45" s="7"/>
    </row>
    <row r="46" spans="1:9" ht="13.5">
      <c r="A46" s="5">
        <v>9</v>
      </c>
      <c r="B46" s="24" t="s">
        <v>33</v>
      </c>
      <c r="C46" s="6">
        <v>335000</v>
      </c>
      <c r="D46" s="21">
        <f>SUM(D47:D48)</f>
        <v>335000</v>
      </c>
      <c r="E46" s="30">
        <f>(D46*100)/C46</f>
        <v>100</v>
      </c>
      <c r="F46" s="28">
        <v>0.167</v>
      </c>
      <c r="G46" s="28">
        <v>0.2</v>
      </c>
      <c r="H46" s="29">
        <f>((G46*100)/F46)-100</f>
        <v>19.760479041916156</v>
      </c>
      <c r="I46" s="7">
        <f>FLOOR(G46,0.00001)*D46</f>
        <v>67000</v>
      </c>
    </row>
    <row r="47" spans="1:9" ht="13.5">
      <c r="A47" s="5"/>
      <c r="B47" s="24"/>
      <c r="C47" s="6" t="s">
        <v>27</v>
      </c>
      <c r="D47" s="21">
        <v>167500</v>
      </c>
      <c r="E47" s="30"/>
      <c r="F47" s="28"/>
      <c r="G47" s="28"/>
      <c r="H47" s="29"/>
      <c r="I47" s="7"/>
    </row>
    <row r="48" spans="1:9" ht="13.5">
      <c r="A48" s="5"/>
      <c r="B48" s="24"/>
      <c r="C48" s="6" t="s">
        <v>28</v>
      </c>
      <c r="D48" s="21">
        <v>167500</v>
      </c>
      <c r="E48" s="30"/>
      <c r="F48" s="28"/>
      <c r="G48" s="28"/>
      <c r="H48" s="29"/>
      <c r="I48" s="7"/>
    </row>
    <row r="49" spans="1:9" ht="13.5">
      <c r="A49" s="5"/>
      <c r="B49" s="24"/>
      <c r="C49" s="6"/>
      <c r="D49" s="6"/>
      <c r="E49" s="14"/>
      <c r="F49" s="14"/>
      <c r="G49" s="14"/>
      <c r="H49" s="7"/>
      <c r="I49" s="7"/>
    </row>
    <row r="50" spans="1:9" ht="13.5">
      <c r="A50" s="5">
        <v>10</v>
      </c>
      <c r="B50" s="24" t="s">
        <v>33</v>
      </c>
      <c r="C50" s="6">
        <v>352000</v>
      </c>
      <c r="D50" s="21">
        <f>SUM(D51:D51)</f>
        <v>120000</v>
      </c>
      <c r="E50" s="30">
        <f>(D50*100)/C50</f>
        <v>34.09090909090909</v>
      </c>
      <c r="F50" s="28">
        <v>0.191</v>
      </c>
      <c r="G50" s="28">
        <v>0.2</v>
      </c>
      <c r="H50" s="29">
        <f>((G50*100)/F50)-100</f>
        <v>4.712041884816756</v>
      </c>
      <c r="I50" s="7">
        <f>FLOOR(G50,0.00001)*D50</f>
        <v>24000</v>
      </c>
    </row>
    <row r="51" spans="1:9" ht="13.5">
      <c r="A51" s="5"/>
      <c r="B51" s="24"/>
      <c r="C51" s="6" t="s">
        <v>21</v>
      </c>
      <c r="D51" s="21">
        <v>120000</v>
      </c>
      <c r="E51" s="30"/>
      <c r="F51" s="28"/>
      <c r="G51" s="28"/>
      <c r="H51" s="29"/>
      <c r="I51" s="7"/>
    </row>
    <row r="52" spans="1:9" ht="13.5">
      <c r="A52" s="5"/>
      <c r="B52" s="24"/>
      <c r="C52" s="6"/>
      <c r="D52" s="6"/>
      <c r="E52" s="14"/>
      <c r="F52" s="14"/>
      <c r="G52" s="14"/>
      <c r="H52" s="7"/>
      <c r="I52" s="7"/>
    </row>
    <row r="53" spans="1:9" ht="13.5">
      <c r="A53" s="5">
        <v>11</v>
      </c>
      <c r="B53" s="24" t="s">
        <v>33</v>
      </c>
      <c r="C53" s="6">
        <v>1239000</v>
      </c>
      <c r="D53" s="21">
        <f>SUM(D54:D56)</f>
        <v>1239000</v>
      </c>
      <c r="E53" s="30">
        <f>(D53*100)/C53</f>
        <v>100</v>
      </c>
      <c r="F53" s="28">
        <v>0.167</v>
      </c>
      <c r="G53" s="28">
        <v>0.201</v>
      </c>
      <c r="H53" s="29">
        <f>((G53*100)/F53)-100</f>
        <v>20.359281437125745</v>
      </c>
      <c r="I53" s="7">
        <f>FLOOR(G53,0.00001)*D53</f>
        <v>249039.00000000003</v>
      </c>
    </row>
    <row r="54" spans="1:9" ht="13.5">
      <c r="A54" s="5"/>
      <c r="B54" s="24"/>
      <c r="C54" s="6" t="s">
        <v>32</v>
      </c>
      <c r="D54" s="21">
        <v>60000</v>
      </c>
      <c r="E54" s="30"/>
      <c r="F54" s="28"/>
      <c r="G54" s="28"/>
      <c r="H54" s="29"/>
      <c r="I54" s="7"/>
    </row>
    <row r="55" spans="1:9" ht="13.5">
      <c r="A55" s="5"/>
      <c r="B55" s="24"/>
      <c r="C55" s="6" t="s">
        <v>22</v>
      </c>
      <c r="D55" s="21">
        <v>300000</v>
      </c>
      <c r="E55" s="30"/>
      <c r="F55" s="28"/>
      <c r="G55" s="28"/>
      <c r="H55" s="29"/>
      <c r="I55" s="7"/>
    </row>
    <row r="56" spans="1:9" ht="13.5">
      <c r="A56" s="5"/>
      <c r="B56" s="24"/>
      <c r="C56" s="6" t="s">
        <v>21</v>
      </c>
      <c r="D56" s="21">
        <v>879000</v>
      </c>
      <c r="E56" s="30"/>
      <c r="F56" s="28"/>
      <c r="G56" s="28"/>
      <c r="H56" s="29"/>
      <c r="I56" s="7"/>
    </row>
    <row r="57" spans="2:3" ht="13.5">
      <c r="B57" s="5"/>
      <c r="C57" s="15"/>
    </row>
    <row r="58" spans="1:9" ht="13.5">
      <c r="A58" s="5">
        <v>12</v>
      </c>
      <c r="B58" s="24" t="s">
        <v>33</v>
      </c>
      <c r="C58" s="6">
        <v>3448529</v>
      </c>
      <c r="D58" s="21">
        <f>SUM(D59:D62)</f>
        <v>2930000</v>
      </c>
      <c r="E58" s="30">
        <f>(D58*100)/C58</f>
        <v>84.9637628101721</v>
      </c>
      <c r="F58" s="28">
        <v>0.167</v>
      </c>
      <c r="G58" s="28">
        <v>0.21</v>
      </c>
      <c r="H58" s="29">
        <f>((G58*100)/F58)-100</f>
        <v>25.74850299401197</v>
      </c>
      <c r="I58" s="7">
        <f>FLOOR(G58,0.00001)*D58</f>
        <v>615300.0000000001</v>
      </c>
    </row>
    <row r="59" spans="1:9" ht="13.5">
      <c r="A59" s="5"/>
      <c r="B59" s="24"/>
      <c r="C59" s="6" t="s">
        <v>32</v>
      </c>
      <c r="D59" s="21">
        <v>210000</v>
      </c>
      <c r="E59" s="30"/>
      <c r="F59" s="28"/>
      <c r="G59" s="28"/>
      <c r="H59" s="29"/>
      <c r="I59" s="7"/>
    </row>
    <row r="60" spans="1:9" ht="13.5">
      <c r="A60" s="5"/>
      <c r="B60" s="24"/>
      <c r="C60" s="6" t="s">
        <v>22</v>
      </c>
      <c r="D60" s="21">
        <v>600000</v>
      </c>
      <c r="E60" s="30"/>
      <c r="F60" s="28"/>
      <c r="G60" s="28"/>
      <c r="H60" s="29"/>
      <c r="I60" s="7"/>
    </row>
    <row r="61" spans="1:9" ht="13.5">
      <c r="A61" s="5"/>
      <c r="B61" s="24"/>
      <c r="C61" s="6" t="s">
        <v>21</v>
      </c>
      <c r="D61" s="21">
        <v>2000000</v>
      </c>
      <c r="E61" s="30"/>
      <c r="F61" s="28"/>
      <c r="G61" s="28"/>
      <c r="H61" s="29"/>
      <c r="I61" s="7"/>
    </row>
    <row r="62" spans="1:9" ht="13.5">
      <c r="A62" s="5"/>
      <c r="B62" s="24"/>
      <c r="C62" s="6" t="s">
        <v>29</v>
      </c>
      <c r="D62" s="6">
        <v>120000</v>
      </c>
      <c r="E62" s="14"/>
      <c r="F62" s="14"/>
      <c r="G62" s="14"/>
      <c r="H62" s="7"/>
      <c r="I62" s="7"/>
    </row>
    <row r="63" spans="2:3" ht="13.5">
      <c r="B63" s="5"/>
      <c r="C63" s="15"/>
    </row>
    <row r="64" spans="1:9" ht="13.5">
      <c r="A64" s="5">
        <v>13</v>
      </c>
      <c r="B64" s="24" t="s">
        <v>34</v>
      </c>
      <c r="C64" s="6">
        <v>157010</v>
      </c>
      <c r="D64" s="21">
        <f>SUM(D65:D66)</f>
        <v>157010</v>
      </c>
      <c r="E64" s="30">
        <f>(D64*100)/C64</f>
        <v>100</v>
      </c>
      <c r="F64" s="28">
        <v>0.167</v>
      </c>
      <c r="G64" s="28">
        <v>0.187</v>
      </c>
      <c r="H64" s="29">
        <f>((G64*100)/F64)-100</f>
        <v>11.976047904191603</v>
      </c>
      <c r="I64" s="7">
        <f>FLOOR(G64,0.00001)*D64</f>
        <v>29360.870000000003</v>
      </c>
    </row>
    <row r="65" spans="1:9" ht="13.5">
      <c r="A65" s="5"/>
      <c r="B65" s="24"/>
      <c r="C65" s="6" t="s">
        <v>27</v>
      </c>
      <c r="D65" s="21">
        <v>97010</v>
      </c>
      <c r="E65" s="30"/>
      <c r="F65" s="28"/>
      <c r="G65" s="28"/>
      <c r="H65" s="29"/>
      <c r="I65" s="7"/>
    </row>
    <row r="66" spans="1:9" ht="13.5">
      <c r="A66" s="5"/>
      <c r="B66" s="24"/>
      <c r="C66" s="6" t="s">
        <v>32</v>
      </c>
      <c r="D66" s="21">
        <v>60000</v>
      </c>
      <c r="E66" s="30"/>
      <c r="F66" s="28"/>
      <c r="G66" s="28"/>
      <c r="H66" s="29"/>
      <c r="I66" s="7"/>
    </row>
    <row r="67" spans="2:3" ht="13.5">
      <c r="B67" s="5"/>
      <c r="C67" s="15"/>
    </row>
    <row r="68" spans="1:9" ht="13.5">
      <c r="A68" s="11"/>
      <c r="B68" s="16" t="s">
        <v>14</v>
      </c>
      <c r="C68" s="12">
        <f>SUM(C9:C67)</f>
        <v>24037079</v>
      </c>
      <c r="D68" s="19">
        <f>SUM(D10,D17,D21,D24,D27,D31,D34,D40,D46,D50,D53,D58,D64)</f>
        <v>23083620</v>
      </c>
      <c r="E68" s="25">
        <f>(D68*100)/C68</f>
        <v>96.03338242554346</v>
      </c>
      <c r="F68" s="20"/>
      <c r="G68" s="20"/>
      <c r="H68" s="13"/>
      <c r="I68" s="26">
        <f>SUM(I10:I67)</f>
        <v>4485024.0600000005</v>
      </c>
    </row>
    <row r="69" spans="2:3" ht="13.5">
      <c r="B69" s="5"/>
      <c r="C69" s="15"/>
    </row>
    <row r="70" spans="1:9" ht="13.5">
      <c r="A70" s="17"/>
      <c r="B70" s="16" t="s">
        <v>12</v>
      </c>
      <c r="C70" s="19">
        <f>SUM(C68)</f>
        <v>24037079</v>
      </c>
      <c r="D70" s="19">
        <f>SUM(D68)</f>
        <v>23083620</v>
      </c>
      <c r="E70" s="25">
        <f>(D70*100)/C70</f>
        <v>96.03338242554346</v>
      </c>
      <c r="F70" s="18"/>
      <c r="G70" s="18"/>
      <c r="H70" s="18"/>
      <c r="I70" s="27">
        <f>SUM(I68)</f>
        <v>4485024.0600000005</v>
      </c>
    </row>
    <row r="71" ht="12.75">
      <c r="C71" s="15"/>
    </row>
    <row r="72" ht="12.75"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spans="2:3" ht="13.5">
      <c r="B76" s="5"/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2007-09-27T19:02:43Z</cp:lastPrinted>
  <dcterms:created xsi:type="dcterms:W3CDTF">2005-05-09T20:19:33Z</dcterms:created>
  <dcterms:modified xsi:type="dcterms:W3CDTF">2007-09-27T19:03:19Z</dcterms:modified>
  <cp:category/>
  <cp:version/>
  <cp:contentType/>
  <cp:contentStatus/>
</cp:coreProperties>
</file>