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<sst xmlns="http://schemas.openxmlformats.org/spreadsheetml/2006/main" count="70" uniqueCount="40">
  <si>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</si>
  <si>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</si>
  <si>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</si>
  <si>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</si>
  <si>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</si>
  <si>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</si>
  <si>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</si>
  <si>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</si>
  <si>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</si>
  <si>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</si>
  <si>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</si>
  <si>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</si>
  <si>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</si>
  <si>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</si>
  <si>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</si>
  <si>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</si>
  <si>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</si>
  <si>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</si>
  <si>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</si>
  <si>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</si>
  <si>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MILHO EM GRÃOS – VEP Nº 060/08 - 21/02/2008</t>
  </si>
  <si>
    <t>Campos de Julio</t>
  </si>
  <si>
    <t>Ipiranga do Norte</t>
  </si>
  <si>
    <t>Itanhagá</t>
  </si>
  <si>
    <t>Primavera do Leste</t>
  </si>
  <si>
    <t>Sapezal</t>
  </si>
  <si>
    <t>Sorriso</t>
  </si>
  <si>
    <t>Tangará</t>
  </si>
  <si>
    <t>Varzea Grande</t>
  </si>
  <si>
    <t>BBSB</t>
  </si>
  <si>
    <t>BBM UB</t>
  </si>
  <si>
    <t>RETIRADO</t>
  </si>
  <si>
    <t>BNM</t>
  </si>
  <si>
    <t>BBM CE</t>
  </si>
  <si>
    <t>BHCP</t>
  </si>
  <si>
    <t>BCMMT</t>
  </si>
  <si>
    <t>BCMCO</t>
  </si>
  <si>
    <t>BMR</t>
  </si>
  <si>
    <t>BBM GO</t>
  </si>
  <si>
    <t>CANCELADO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</si>
</sst>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A50">
      <selection activeCell="C69" sqref="C6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3520888</v>
      </c>
      <c r="D10" s="21">
        <f>SUM(D11:D12)</f>
        <v>3515900</v>
      </c>
      <c r="E10" s="27">
        <f>(D10*100)/C10</f>
        <v>99.85833119372158</v>
      </c>
      <c r="F10" s="28">
        <v>0.291</v>
      </c>
      <c r="G10" s="29">
        <v>0.3017</v>
      </c>
      <c r="H10" s="26">
        <f>((G10*100)/F10)-100</f>
        <v>3.6769759450171904</v>
      </c>
      <c r="I10" s="7">
        <f>FLOOR(G10,0.00001)*D10</f>
        <v>1060747.03</v>
      </c>
    </row>
    <row r="11" spans="1:9" ht="13.5">
      <c r="A11" s="5"/>
      <c r="B11" s="24"/>
      <c r="C11" s="6" t="s">
        <v>29</v>
      </c>
      <c r="D11" s="21">
        <v>1554900</v>
      </c>
      <c r="E11" s="27"/>
      <c r="F11" s="28"/>
      <c r="G11" s="29"/>
      <c r="H11" s="26"/>
      <c r="I11" s="7"/>
    </row>
    <row r="12" spans="1:9" ht="13.5">
      <c r="A12" s="5"/>
      <c r="B12" s="24"/>
      <c r="C12" s="6" t="s">
        <v>30</v>
      </c>
      <c r="D12" s="21">
        <v>1961000</v>
      </c>
      <c r="E12" s="27"/>
      <c r="F12" s="28"/>
      <c r="G12" s="29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22</v>
      </c>
      <c r="C14" s="6">
        <v>300000</v>
      </c>
      <c r="D14" s="21">
        <f>SUM(D15:D15)</f>
        <v>0</v>
      </c>
      <c r="E14" s="27">
        <f>(D14*100)/C14</f>
        <v>0</v>
      </c>
      <c r="F14" s="28">
        <v>0.291</v>
      </c>
      <c r="G14" s="29"/>
      <c r="H14" s="26">
        <v>0</v>
      </c>
      <c r="I14" s="7">
        <f>FLOOR(G14,0.00001)*D14</f>
        <v>0</v>
      </c>
    </row>
    <row r="15" spans="1:9" ht="13.5">
      <c r="A15" s="5"/>
      <c r="B15" s="24"/>
      <c r="C15" s="6" t="s">
        <v>31</v>
      </c>
      <c r="D15" s="21"/>
      <c r="E15" s="27"/>
      <c r="F15" s="28"/>
      <c r="G15" s="29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3</v>
      </c>
      <c r="B17" s="24" t="s">
        <v>23</v>
      </c>
      <c r="C17" s="6">
        <v>3851000</v>
      </c>
      <c r="D17" s="21">
        <f>SUM(D18:D18)</f>
        <v>0</v>
      </c>
      <c r="E17" s="27">
        <f>(D17*100)/C17</f>
        <v>0</v>
      </c>
      <c r="F17" s="28">
        <v>0.291</v>
      </c>
      <c r="G17" s="29"/>
      <c r="H17" s="26">
        <v>0</v>
      </c>
      <c r="I17" s="7">
        <f>FLOOR(G17,0.00001)*D17</f>
        <v>0</v>
      </c>
    </row>
    <row r="18" spans="1:9" ht="13.5">
      <c r="A18" s="5"/>
      <c r="B18" s="24"/>
      <c r="C18" s="6" t="s">
        <v>31</v>
      </c>
      <c r="D18" s="21"/>
      <c r="E18" s="27"/>
      <c r="F18" s="28"/>
      <c r="G18" s="29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5">
        <v>4</v>
      </c>
      <c r="B20" s="24" t="s">
        <v>24</v>
      </c>
      <c r="C20" s="6">
        <v>2000000</v>
      </c>
      <c r="D20" s="21">
        <f>SUM(D21:D23)</f>
        <v>1998000</v>
      </c>
      <c r="E20" s="27">
        <f>(D20*100)/C20</f>
        <v>99.9</v>
      </c>
      <c r="F20" s="28">
        <v>0.316</v>
      </c>
      <c r="G20" s="29">
        <v>0.3355</v>
      </c>
      <c r="H20" s="26">
        <f>((G20*100)/F20)-100</f>
        <v>6.170886075949383</v>
      </c>
      <c r="I20" s="7">
        <f>FLOOR(G20,0.00001)*D20</f>
        <v>670329</v>
      </c>
    </row>
    <row r="21" spans="1:9" ht="13.5">
      <c r="A21" s="5"/>
      <c r="B21" s="24"/>
      <c r="C21" s="6" t="s">
        <v>32</v>
      </c>
      <c r="D21" s="21">
        <v>74000</v>
      </c>
      <c r="E21" s="27"/>
      <c r="F21" s="28"/>
      <c r="G21" s="29"/>
      <c r="H21" s="26"/>
      <c r="I21" s="7"/>
    </row>
    <row r="22" spans="1:9" ht="13.5">
      <c r="A22" s="5"/>
      <c r="B22" s="24"/>
      <c r="C22" s="6" t="s">
        <v>30</v>
      </c>
      <c r="D22" s="21">
        <v>333000</v>
      </c>
      <c r="E22" s="27"/>
      <c r="F22" s="28"/>
      <c r="G22" s="29"/>
      <c r="H22" s="26"/>
      <c r="I22" s="7"/>
    </row>
    <row r="23" spans="1:9" ht="13.5">
      <c r="A23" s="5"/>
      <c r="B23" s="24"/>
      <c r="C23" s="6" t="s">
        <v>33</v>
      </c>
      <c r="D23" s="21">
        <v>1591000</v>
      </c>
      <c r="E23" s="27"/>
      <c r="F23" s="28"/>
      <c r="G23" s="29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5</v>
      </c>
      <c r="B25" s="24" t="s">
        <v>24</v>
      </c>
      <c r="C25" s="6">
        <v>1000000</v>
      </c>
      <c r="D25" s="21">
        <f>SUM(D26:D27)</f>
        <v>1000000</v>
      </c>
      <c r="E25" s="27">
        <f>(D25*100)/C25</f>
        <v>100</v>
      </c>
      <c r="F25" s="28">
        <v>0.316</v>
      </c>
      <c r="G25" s="29">
        <v>0.3406</v>
      </c>
      <c r="H25" s="26">
        <f>((G25*100)/F25)-100</f>
        <v>7.784810126582286</v>
      </c>
      <c r="I25" s="7">
        <f>FLOOR(G25,0.00001)*D25</f>
        <v>340600</v>
      </c>
    </row>
    <row r="26" spans="1:9" ht="13.5">
      <c r="A26" s="5"/>
      <c r="B26" s="24"/>
      <c r="C26" s="6" t="s">
        <v>34</v>
      </c>
      <c r="D26" s="21">
        <v>79000</v>
      </c>
      <c r="E26" s="27"/>
      <c r="F26" s="28"/>
      <c r="G26" s="29"/>
      <c r="H26" s="26"/>
      <c r="I26" s="7"/>
    </row>
    <row r="27" spans="1:9" ht="13.5">
      <c r="A27" s="5"/>
      <c r="B27" s="24"/>
      <c r="C27" s="6" t="s">
        <v>33</v>
      </c>
      <c r="D27" s="21">
        <v>921000</v>
      </c>
      <c r="E27" s="27"/>
      <c r="F27" s="28"/>
      <c r="G27" s="29"/>
      <c r="H27" s="26"/>
      <c r="I27" s="7"/>
    </row>
    <row r="28" spans="1:9" ht="13.5">
      <c r="A28" s="5"/>
      <c r="B28" s="24"/>
      <c r="C28" s="6"/>
      <c r="D28" s="6"/>
      <c r="E28" s="14"/>
      <c r="F28" s="28"/>
      <c r="G28" s="28"/>
      <c r="H28" s="7"/>
      <c r="I28" s="7"/>
    </row>
    <row r="29" spans="1:9" ht="13.5">
      <c r="A29" s="5">
        <v>6</v>
      </c>
      <c r="B29" s="24" t="s">
        <v>24</v>
      </c>
      <c r="C29" s="6">
        <v>710880</v>
      </c>
      <c r="D29" s="21">
        <f>SUM(D30:D30)</f>
        <v>710880</v>
      </c>
      <c r="E29" s="27">
        <f>(D29*100)/C29</f>
        <v>100</v>
      </c>
      <c r="F29" s="28">
        <v>0.316</v>
      </c>
      <c r="G29" s="29">
        <v>0.342</v>
      </c>
      <c r="H29" s="26">
        <f>((G29*100)/F29)-100</f>
        <v>8.227848101265835</v>
      </c>
      <c r="I29" s="7">
        <f>FLOOR(G29,0.00001)*D29</f>
        <v>243120.96000000002</v>
      </c>
    </row>
    <row r="30" spans="1:9" ht="13.5">
      <c r="A30" s="5"/>
      <c r="B30" s="24"/>
      <c r="C30" s="6" t="s">
        <v>33</v>
      </c>
      <c r="D30" s="21">
        <v>710880</v>
      </c>
      <c r="E30" s="27"/>
      <c r="F30" s="28"/>
      <c r="G30" s="29"/>
      <c r="H30" s="26"/>
      <c r="I30" s="7"/>
    </row>
    <row r="31" spans="1:9" ht="13.5">
      <c r="A31" s="5"/>
      <c r="B31" s="24"/>
      <c r="C31" s="6"/>
      <c r="D31" s="6"/>
      <c r="E31" s="14"/>
      <c r="F31" s="28"/>
      <c r="G31" s="28"/>
      <c r="H31" s="7"/>
      <c r="I31" s="7"/>
    </row>
    <row r="32" spans="1:9" ht="13.5">
      <c r="A32" s="5">
        <v>7</v>
      </c>
      <c r="B32" s="24" t="s">
        <v>25</v>
      </c>
      <c r="C32" s="6">
        <v>200000</v>
      </c>
      <c r="D32" s="21">
        <f>SUM(D33:D34)</f>
        <v>191000</v>
      </c>
      <c r="E32" s="27">
        <f>(D32*100)/C32</f>
        <v>95.5</v>
      </c>
      <c r="F32" s="28">
        <v>0.291</v>
      </c>
      <c r="G32" s="29">
        <v>0.2915</v>
      </c>
      <c r="H32" s="26">
        <f>((G32*100)/F32)-100</f>
        <v>0.1718213058419309</v>
      </c>
      <c r="I32" s="7">
        <f>FLOOR(G32,0.00001)*D32</f>
        <v>55676.50000000001</v>
      </c>
    </row>
    <row r="33" spans="1:9" ht="13.5">
      <c r="A33" s="5"/>
      <c r="B33" s="24"/>
      <c r="C33" s="6" t="s">
        <v>35</v>
      </c>
      <c r="D33" s="21">
        <v>80000</v>
      </c>
      <c r="E33" s="27"/>
      <c r="F33" s="28"/>
      <c r="G33" s="29"/>
      <c r="H33" s="26"/>
      <c r="I33" s="7"/>
    </row>
    <row r="34" spans="1:9" ht="13.5">
      <c r="A34" s="5"/>
      <c r="B34" s="24"/>
      <c r="C34" s="6" t="s">
        <v>29</v>
      </c>
      <c r="D34" s="21">
        <v>111000</v>
      </c>
      <c r="E34" s="27"/>
      <c r="F34" s="28"/>
      <c r="G34" s="29"/>
      <c r="H34" s="26"/>
      <c r="I34" s="7"/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5">
        <v>8</v>
      </c>
      <c r="B36" s="24" t="s">
        <v>26</v>
      </c>
      <c r="C36" s="6">
        <v>3000000</v>
      </c>
      <c r="D36" s="21">
        <f>SUM(D37:D40)</f>
        <v>2877500</v>
      </c>
      <c r="E36" s="27">
        <f>(D36*100)/C36</f>
        <v>95.91666666666667</v>
      </c>
      <c r="F36" s="28">
        <v>0.291</v>
      </c>
      <c r="G36" s="29">
        <v>0.291</v>
      </c>
      <c r="H36" s="26">
        <f>((G36*100)/F36)-100</f>
        <v>0</v>
      </c>
      <c r="I36" s="7">
        <f>FLOOR(G36,0.00001)*D36</f>
        <v>837352.5000000001</v>
      </c>
    </row>
    <row r="37" spans="1:9" ht="13.5">
      <c r="A37" s="5"/>
      <c r="B37" s="24"/>
      <c r="C37" s="6" t="s">
        <v>36</v>
      </c>
      <c r="D37" s="21">
        <v>37000</v>
      </c>
      <c r="E37" s="27"/>
      <c r="F37" s="28"/>
      <c r="G37" s="29"/>
      <c r="H37" s="26"/>
      <c r="I37" s="7"/>
    </row>
    <row r="38" spans="1:9" ht="13.5">
      <c r="A38" s="5"/>
      <c r="B38" s="24"/>
      <c r="C38" s="6" t="s">
        <v>37</v>
      </c>
      <c r="D38" s="21">
        <v>1281000</v>
      </c>
      <c r="E38" s="27"/>
      <c r="F38" s="28"/>
      <c r="G38" s="29"/>
      <c r="H38" s="26"/>
      <c r="I38" s="7"/>
    </row>
    <row r="39" spans="1:9" ht="13.5">
      <c r="A39" s="5"/>
      <c r="B39" s="24"/>
      <c r="C39" s="6" t="s">
        <v>34</v>
      </c>
      <c r="D39" s="21">
        <v>1115500</v>
      </c>
      <c r="E39" s="27"/>
      <c r="F39" s="28"/>
      <c r="G39" s="29"/>
      <c r="H39" s="26"/>
      <c r="I39" s="7"/>
    </row>
    <row r="40" spans="1:9" ht="13.5">
      <c r="A40" s="5"/>
      <c r="B40" s="24"/>
      <c r="C40" s="6" t="s">
        <v>38</v>
      </c>
      <c r="D40" s="21">
        <v>444000</v>
      </c>
      <c r="E40" s="27"/>
      <c r="F40" s="28"/>
      <c r="G40" s="29"/>
      <c r="H40" s="26"/>
      <c r="I40" s="7"/>
    </row>
    <row r="41" spans="1:9" ht="13.5">
      <c r="A41" s="5"/>
      <c r="B41" s="24"/>
      <c r="C41" s="6"/>
      <c r="D41" s="6"/>
      <c r="E41" s="14"/>
      <c r="F41" s="28"/>
      <c r="G41" s="28"/>
      <c r="H41" s="7"/>
      <c r="I41" s="7"/>
    </row>
    <row r="42" spans="1:9" ht="13.5">
      <c r="A42" s="5">
        <v>9</v>
      </c>
      <c r="B42" s="24" t="s">
        <v>26</v>
      </c>
      <c r="C42" s="6">
        <v>3000000</v>
      </c>
      <c r="D42" s="21">
        <f>SUM(D43:D44)</f>
        <v>822000</v>
      </c>
      <c r="E42" s="27">
        <f>(D42*100)/C42</f>
        <v>27.4</v>
      </c>
      <c r="F42" s="28">
        <v>0.291</v>
      </c>
      <c r="G42" s="29">
        <v>0.291</v>
      </c>
      <c r="H42" s="26">
        <f>((G42*100)/F42)-100</f>
        <v>0</v>
      </c>
      <c r="I42" s="7">
        <f>FLOOR(G42,0.00001)*D42</f>
        <v>239202.00000000003</v>
      </c>
    </row>
    <row r="43" spans="1:9" ht="13.5">
      <c r="A43" s="5"/>
      <c r="B43" s="24"/>
      <c r="C43" s="6" t="s">
        <v>37</v>
      </c>
      <c r="D43" s="21">
        <v>600000</v>
      </c>
      <c r="E43" s="27"/>
      <c r="F43" s="28"/>
      <c r="G43" s="29"/>
      <c r="H43" s="26"/>
      <c r="I43" s="7"/>
    </row>
    <row r="44" spans="1:9" ht="13.5">
      <c r="A44" s="5"/>
      <c r="B44" s="24"/>
      <c r="C44" s="6" t="s">
        <v>38</v>
      </c>
      <c r="D44" s="21">
        <v>222000</v>
      </c>
      <c r="E44" s="27"/>
      <c r="F44" s="28"/>
      <c r="G44" s="29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10</v>
      </c>
      <c r="B46" s="24" t="s">
        <v>26</v>
      </c>
      <c r="C46" s="6">
        <v>7717321</v>
      </c>
      <c r="D46" s="21">
        <f>SUM(D47:D52)</f>
        <v>3856000</v>
      </c>
      <c r="E46" s="27">
        <f>(D46*100)/C46</f>
        <v>49.96552560143604</v>
      </c>
      <c r="F46" s="28">
        <v>0.291</v>
      </c>
      <c r="G46" s="29">
        <v>0.291</v>
      </c>
      <c r="H46" s="26">
        <f>((G46*100)/F46)-100</f>
        <v>0</v>
      </c>
      <c r="I46" s="7">
        <f>FLOOR(G46,0.00001)*D46</f>
        <v>1122096.0000000002</v>
      </c>
    </row>
    <row r="47" spans="1:9" ht="13.5">
      <c r="A47" s="5"/>
      <c r="B47" s="24"/>
      <c r="C47" s="6" t="s">
        <v>32</v>
      </c>
      <c r="D47" s="21">
        <v>800000</v>
      </c>
      <c r="E47" s="27"/>
      <c r="F47" s="28"/>
      <c r="G47" s="29"/>
      <c r="H47" s="26"/>
      <c r="I47" s="7"/>
    </row>
    <row r="48" spans="1:9" ht="13.5">
      <c r="A48" s="5"/>
      <c r="B48" s="24"/>
      <c r="C48" s="6" t="s">
        <v>36</v>
      </c>
      <c r="D48" s="21">
        <v>629000</v>
      </c>
      <c r="E48" s="27"/>
      <c r="F48" s="28"/>
      <c r="G48" s="29"/>
      <c r="H48" s="26"/>
      <c r="I48" s="7"/>
    </row>
    <row r="49" spans="1:9" ht="13.5">
      <c r="A49" s="5"/>
      <c r="B49" s="24"/>
      <c r="C49" s="6" t="s">
        <v>37</v>
      </c>
      <c r="D49" s="21">
        <v>1000000</v>
      </c>
      <c r="E49" s="27"/>
      <c r="F49" s="28"/>
      <c r="G49" s="29"/>
      <c r="H49" s="26"/>
      <c r="I49" s="7"/>
    </row>
    <row r="50" spans="1:9" ht="13.5">
      <c r="A50" s="5"/>
      <c r="B50" s="24"/>
      <c r="C50" s="6" t="s">
        <v>29</v>
      </c>
      <c r="D50" s="21">
        <v>120000</v>
      </c>
      <c r="E50" s="27"/>
      <c r="F50" s="28"/>
      <c r="G50" s="29"/>
      <c r="H50" s="26"/>
      <c r="I50" s="7"/>
    </row>
    <row r="51" spans="1:9" ht="13.5">
      <c r="A51" s="5"/>
      <c r="B51" s="24"/>
      <c r="C51" s="6" t="s">
        <v>30</v>
      </c>
      <c r="D51" s="21">
        <v>333000</v>
      </c>
      <c r="E51" s="27"/>
      <c r="F51" s="28"/>
      <c r="G51" s="29"/>
      <c r="H51" s="26"/>
      <c r="I51" s="7"/>
    </row>
    <row r="52" spans="1:9" ht="13.5">
      <c r="A52" s="5"/>
      <c r="B52" s="24"/>
      <c r="C52" s="6" t="s">
        <v>33</v>
      </c>
      <c r="D52" s="21">
        <v>974000</v>
      </c>
      <c r="E52" s="27"/>
      <c r="F52" s="28"/>
      <c r="G52" s="29"/>
      <c r="H52" s="26"/>
      <c r="I52" s="7"/>
    </row>
    <row r="53" spans="1:9" ht="13.5">
      <c r="A53" s="5"/>
      <c r="B53" s="24"/>
      <c r="C53" s="6"/>
      <c r="D53" s="6"/>
      <c r="E53" s="14"/>
      <c r="F53" s="28"/>
      <c r="G53" s="28"/>
      <c r="H53" s="7"/>
      <c r="I53" s="7"/>
    </row>
    <row r="54" spans="1:9" ht="13.5">
      <c r="A54" s="5">
        <v>11</v>
      </c>
      <c r="B54" s="24" t="s">
        <v>26</v>
      </c>
      <c r="C54" s="6">
        <v>200000</v>
      </c>
      <c r="D54" s="21">
        <f>SUM(D55:D55)</f>
        <v>0</v>
      </c>
      <c r="E54" s="27">
        <f>(D54*100)/C54</f>
        <v>0</v>
      </c>
      <c r="F54" s="28">
        <v>0.291</v>
      </c>
      <c r="G54" s="29"/>
      <c r="H54" s="26">
        <v>0</v>
      </c>
      <c r="I54" s="7">
        <f>FLOOR(G54,0.00001)*D54</f>
        <v>0</v>
      </c>
    </row>
    <row r="55" spans="1:9" ht="13.5">
      <c r="A55" s="5"/>
      <c r="B55" s="24"/>
      <c r="C55" s="6" t="s">
        <v>31</v>
      </c>
      <c r="D55" s="21"/>
      <c r="E55" s="27"/>
      <c r="F55" s="28"/>
      <c r="G55" s="29"/>
      <c r="H55" s="26"/>
      <c r="I55" s="7"/>
    </row>
    <row r="56" spans="1:9" ht="13.5">
      <c r="A56" s="5"/>
      <c r="B56" s="24"/>
      <c r="C56" s="6"/>
      <c r="D56" s="6"/>
      <c r="E56" s="14"/>
      <c r="F56" s="28"/>
      <c r="G56" s="28"/>
      <c r="H56" s="7"/>
      <c r="I56" s="7"/>
    </row>
    <row r="57" spans="1:9" ht="13.5">
      <c r="A57" s="5">
        <v>12</v>
      </c>
      <c r="B57" s="24" t="s">
        <v>26</v>
      </c>
      <c r="C57" s="6">
        <v>2831500</v>
      </c>
      <c r="D57" s="21">
        <f>SUM(D58:D59)</f>
        <v>687000</v>
      </c>
      <c r="E57" s="27">
        <f>(D57*100)/C57</f>
        <v>24.26275825534169</v>
      </c>
      <c r="F57" s="28">
        <v>0.291</v>
      </c>
      <c r="G57" s="29">
        <v>0.291</v>
      </c>
      <c r="H57" s="26">
        <f>((G57*100)/F57)-100</f>
        <v>0</v>
      </c>
      <c r="I57" s="7">
        <f>FLOOR(G57,0.00001)*D57</f>
        <v>199917.00000000003</v>
      </c>
    </row>
    <row r="58" spans="1:9" ht="13.5">
      <c r="A58" s="5"/>
      <c r="B58" s="24"/>
      <c r="C58" s="6" t="s">
        <v>37</v>
      </c>
      <c r="D58" s="21">
        <v>237000</v>
      </c>
      <c r="E58" s="27"/>
      <c r="F58" s="28"/>
      <c r="G58" s="29"/>
      <c r="H58" s="26"/>
      <c r="I58" s="7"/>
    </row>
    <row r="59" spans="1:9" ht="13.5">
      <c r="A59" s="5"/>
      <c r="B59" s="24"/>
      <c r="C59" s="6" t="s">
        <v>34</v>
      </c>
      <c r="D59" s="21">
        <v>450000</v>
      </c>
      <c r="E59" s="27"/>
      <c r="F59" s="28"/>
      <c r="G59" s="29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13</v>
      </c>
      <c r="B61" s="24" t="s">
        <v>27</v>
      </c>
      <c r="C61" s="6">
        <v>0</v>
      </c>
      <c r="D61" s="21">
        <f>SUM(D62:D62)</f>
        <v>0</v>
      </c>
      <c r="E61" s="27">
        <v>0</v>
      </c>
      <c r="F61" s="28">
        <v>0</v>
      </c>
      <c r="G61" s="29"/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39</v>
      </c>
      <c r="D62" s="21"/>
      <c r="E62" s="27"/>
      <c r="F62" s="28"/>
      <c r="G62" s="29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14</v>
      </c>
      <c r="B64" s="24" t="s">
        <v>28</v>
      </c>
      <c r="C64" s="6">
        <v>536930</v>
      </c>
      <c r="D64" s="21">
        <f>SUM(D65:D66)</f>
        <v>536930</v>
      </c>
      <c r="E64" s="27">
        <f>(D64*100)/C64</f>
        <v>100</v>
      </c>
      <c r="F64" s="28">
        <v>0.316</v>
      </c>
      <c r="G64" s="29">
        <v>0.316</v>
      </c>
      <c r="H64" s="26">
        <f>((G64*100)/F64)-100</f>
        <v>0</v>
      </c>
      <c r="I64" s="7">
        <f>FLOOR(G64,0.00001)*D64</f>
        <v>169669.88</v>
      </c>
    </row>
    <row r="65" spans="1:9" ht="13.5">
      <c r="A65" s="5"/>
      <c r="B65" s="24"/>
      <c r="C65" s="6" t="s">
        <v>29</v>
      </c>
      <c r="D65" s="21">
        <v>336930</v>
      </c>
      <c r="E65" s="27"/>
      <c r="F65" s="28"/>
      <c r="G65" s="29"/>
      <c r="H65" s="26"/>
      <c r="I65" s="7"/>
    </row>
    <row r="66" spans="1:9" ht="13.5">
      <c r="A66" s="5"/>
      <c r="B66" s="24"/>
      <c r="C66" s="6" t="s">
        <v>30</v>
      </c>
      <c r="D66" s="21">
        <v>200000</v>
      </c>
      <c r="E66" s="27"/>
      <c r="F66" s="28"/>
      <c r="G66" s="29"/>
      <c r="H66" s="26"/>
      <c r="I66" s="7"/>
    </row>
    <row r="67" spans="1:9" ht="13.5">
      <c r="A67" s="5"/>
      <c r="B67" s="24"/>
      <c r="C67" s="6"/>
      <c r="D67" s="6"/>
      <c r="E67" s="14"/>
      <c r="F67" s="28"/>
      <c r="G67" s="28"/>
      <c r="H67" s="7"/>
      <c r="I67" s="7"/>
    </row>
    <row r="68" spans="1:9" ht="13.5">
      <c r="A68" s="11"/>
      <c r="B68" s="16" t="s">
        <v>14</v>
      </c>
      <c r="C68" s="12">
        <f>SUM(C10:C67)</f>
        <v>28868519</v>
      </c>
      <c r="D68" s="19">
        <f>SUM(D10+D14+D17+D20+D25+D29+D32+D36+D42+D46+D54+D57+D61+D64)</f>
        <v>16195210</v>
      </c>
      <c r="E68" s="25">
        <f>(D68*100)/C68</f>
        <v>56.09989899377935</v>
      </c>
      <c r="F68" s="20"/>
      <c r="G68" s="20"/>
      <c r="H68" s="13"/>
      <c r="I68" s="35">
        <f>SUM(I10:I67)</f>
        <v>4938710.87</v>
      </c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17"/>
      <c r="B70" s="16" t="s">
        <v>12</v>
      </c>
      <c r="C70" s="19">
        <f>SUM(C68)</f>
        <v>28868519</v>
      </c>
      <c r="D70" s="19">
        <f>SUM(D68)</f>
        <v>16195210</v>
      </c>
      <c r="E70" s="25">
        <f>(D70*100)/C70</f>
        <v>56.09989899377935</v>
      </c>
      <c r="F70" s="18"/>
      <c r="G70" s="18"/>
      <c r="H70" s="18"/>
      <c r="I70" s="36">
        <f>SUM(I68)</f>
        <v>4938710.87</v>
      </c>
    </row>
    <row r="71" ht="12.75">
      <c r="C71" s="15"/>
    </row>
    <row r="72" ht="12.75">
      <c r="C72" s="15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2008-02-21T14:36:05Z</dcterms:modified>
  <cp:category/>
  <cp:version/>
  <cp:contentType/>
  <cp:contentStatus/>
</cp:coreProperties>
</file>