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<sst xmlns="http://schemas.openxmlformats.org/spreadsheetml/2006/main" count="157" uniqueCount="68">
  <si>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</si>
  <si>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</si>
  <si>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</si>
  <si>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</si>
  <si>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</si>
  <si>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</si>
  <si>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</si>
  <si>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</si>
  <si>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</si>
  <si>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</si>
  <si>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</si>
  <si>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</si>
  <si>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</si>
  <si>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</si>
  <si>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GO</t>
  </si>
  <si>
    <t>Totais/Médias GO</t>
  </si>
  <si>
    <t>(Kg)</t>
  </si>
  <si>
    <t>(%)</t>
  </si>
  <si>
    <t>(R$)</t>
  </si>
  <si>
    <t>MS</t>
  </si>
  <si>
    <t>Totais/Médias MS</t>
  </si>
  <si>
    <t>PR</t>
  </si>
  <si>
    <t>Totais/Médias PR</t>
  </si>
  <si>
    <t>SP</t>
  </si>
  <si>
    <t>Totais/Médias SP</t>
  </si>
  <si>
    <t>São Gabriel do Oeste</t>
  </si>
  <si>
    <t>São Miguel do Iguaçu</t>
  </si>
  <si>
    <t>0,295</t>
  </si>
  <si>
    <t>0,312</t>
  </si>
  <si>
    <t>Rio Verde</t>
  </si>
  <si>
    <t>MT</t>
  </si>
  <si>
    <t>Totais/Médias MT</t>
  </si>
  <si>
    <t>0,213</t>
  </si>
  <si>
    <t>Sapezal</t>
  </si>
  <si>
    <t>Sinop</t>
  </si>
  <si>
    <t xml:space="preserve">Sorriso </t>
  </si>
  <si>
    <t>Cascavel</t>
  </si>
  <si>
    <t>0,334</t>
  </si>
  <si>
    <t>Diamantino</t>
  </si>
  <si>
    <t>Assis Chateaubriand</t>
  </si>
  <si>
    <t>Aviso de Venda de Milho - 059/2007 de 02/02/2007</t>
  </si>
  <si>
    <t>Chapadão do Céu</t>
  </si>
  <si>
    <t>Bom Jesus de Goías</t>
  </si>
  <si>
    <t>Itapuranga</t>
  </si>
  <si>
    <t>Itumbiara</t>
  </si>
  <si>
    <t>Jataí</t>
  </si>
  <si>
    <t>Mineiros</t>
  </si>
  <si>
    <t>Montividiu</t>
  </si>
  <si>
    <t>Pontalina</t>
  </si>
  <si>
    <t>Portelândia</t>
  </si>
  <si>
    <t>São Luis de Montes Bel</t>
  </si>
  <si>
    <t>0,326</t>
  </si>
  <si>
    <t>0,320</t>
  </si>
  <si>
    <t>Amambaí</t>
  </si>
  <si>
    <t>Deodapolis</t>
  </si>
  <si>
    <t>Dourados</t>
  </si>
  <si>
    <t>Campos de Julio</t>
  </si>
  <si>
    <t>Claudia</t>
  </si>
  <si>
    <t>Ipiringa do Norte</t>
  </si>
  <si>
    <t>Lucas do Rio</t>
  </si>
  <si>
    <t>Porto dos Gauchos</t>
  </si>
  <si>
    <t>Primavera do Leste</t>
  </si>
  <si>
    <t>Sto Antonio Leverger</t>
  </si>
  <si>
    <t>0,230</t>
  </si>
  <si>
    <t>0,248</t>
  </si>
  <si>
    <t>Terra Roxa</t>
  </si>
  <si>
    <t>Araraquara</t>
  </si>
  <si>
    <t>Bernadino de Campos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</si>
</sst>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C49">
      <selection activeCell="I68" sqref="I6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40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42</v>
      </c>
      <c r="C8" s="11">
        <v>136358</v>
      </c>
      <c r="D8" s="11">
        <v>136358</v>
      </c>
      <c r="E8" s="12">
        <f>(D8*100)/C8</f>
        <v>100</v>
      </c>
      <c r="F8" s="20" t="s">
        <v>28</v>
      </c>
      <c r="G8" s="20" t="s">
        <v>28</v>
      </c>
      <c r="H8" s="18">
        <f>((G8*100)/F8)-100</f>
        <v>0</v>
      </c>
      <c r="I8" s="12">
        <f>FLOOR(G8,0.00001)*D8</f>
        <v>42543.696</v>
      </c>
    </row>
    <row r="9" spans="1:9" ht="13.5">
      <c r="A9" s="9">
        <v>2</v>
      </c>
      <c r="B9" s="10" t="s">
        <v>41</v>
      </c>
      <c r="C9" s="11">
        <v>1223010</v>
      </c>
      <c r="D9" s="11">
        <v>0</v>
      </c>
      <c r="E9" s="12">
        <f>(D9*100)/C9</f>
        <v>0</v>
      </c>
      <c r="F9" s="20" t="s">
        <v>28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41</v>
      </c>
      <c r="C10" s="11">
        <v>8000000</v>
      </c>
      <c r="D10" s="11">
        <v>0</v>
      </c>
      <c r="E10" s="12">
        <f>(D10*100)/C10</f>
        <v>0</v>
      </c>
      <c r="F10" s="20" t="s">
        <v>28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9">
        <v>4</v>
      </c>
      <c r="B11" s="10" t="s">
        <v>41</v>
      </c>
      <c r="C11" s="11">
        <v>4967440</v>
      </c>
      <c r="D11" s="11">
        <v>0</v>
      </c>
      <c r="E11" s="12">
        <f aca="true" t="shared" si="0" ref="E11:E29">(D11*100)/C11</f>
        <v>0</v>
      </c>
      <c r="F11" s="20" t="s">
        <v>28</v>
      </c>
      <c r="G11" s="11">
        <v>0</v>
      </c>
      <c r="H11" s="11">
        <v>0</v>
      </c>
      <c r="I11" s="12">
        <f aca="true" t="shared" si="1" ref="I11:I29">FLOOR(G11,0.00001)*D11</f>
        <v>0</v>
      </c>
    </row>
    <row r="12" spans="1:9" ht="13.5">
      <c r="A12" s="9">
        <v>5</v>
      </c>
      <c r="B12" s="10" t="s">
        <v>41</v>
      </c>
      <c r="C12" s="11">
        <v>4045858</v>
      </c>
      <c r="D12" s="11">
        <v>0</v>
      </c>
      <c r="E12" s="12">
        <f t="shared" si="0"/>
        <v>0</v>
      </c>
      <c r="F12" s="20" t="s">
        <v>28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41</v>
      </c>
      <c r="C13" s="11">
        <v>1102400</v>
      </c>
      <c r="D13" s="11">
        <v>0</v>
      </c>
      <c r="E13" s="12">
        <f t="shared" si="0"/>
        <v>0</v>
      </c>
      <c r="F13" s="20" t="s">
        <v>28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7</v>
      </c>
      <c r="B14" s="10" t="s">
        <v>43</v>
      </c>
      <c r="C14" s="11">
        <v>2350</v>
      </c>
      <c r="D14" s="11">
        <v>2350</v>
      </c>
      <c r="E14" s="12">
        <f t="shared" si="0"/>
        <v>100</v>
      </c>
      <c r="F14" s="20" t="s">
        <v>28</v>
      </c>
      <c r="G14" s="20" t="s">
        <v>28</v>
      </c>
      <c r="H14" s="18">
        <f aca="true" t="shared" si="2" ref="H14:H29">((G14*100)/F14)-100</f>
        <v>0</v>
      </c>
      <c r="I14" s="12">
        <f t="shared" si="1"/>
        <v>733.2</v>
      </c>
    </row>
    <row r="15" spans="1:9" ht="13.5">
      <c r="A15" s="9">
        <v>8</v>
      </c>
      <c r="B15" s="10" t="s">
        <v>44</v>
      </c>
      <c r="C15" s="11">
        <v>19500</v>
      </c>
      <c r="D15" s="11">
        <v>0</v>
      </c>
      <c r="E15" s="12">
        <f t="shared" si="0"/>
        <v>0</v>
      </c>
      <c r="F15" s="20" t="s">
        <v>28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9</v>
      </c>
      <c r="B16" s="10" t="s">
        <v>45</v>
      </c>
      <c r="C16" s="11">
        <v>2823451</v>
      </c>
      <c r="D16" s="11">
        <v>1500000</v>
      </c>
      <c r="E16" s="12">
        <f t="shared" si="0"/>
        <v>53.12647536649299</v>
      </c>
      <c r="F16" s="20" t="s">
        <v>28</v>
      </c>
      <c r="G16" s="20" t="s">
        <v>28</v>
      </c>
      <c r="H16" s="18">
        <f t="shared" si="2"/>
        <v>0</v>
      </c>
      <c r="I16" s="12">
        <f t="shared" si="1"/>
        <v>468000</v>
      </c>
    </row>
    <row r="17" spans="1:9" ht="13.5">
      <c r="A17" s="9">
        <v>10</v>
      </c>
      <c r="B17" s="10" t="s">
        <v>45</v>
      </c>
      <c r="C17" s="11">
        <v>25750</v>
      </c>
      <c r="D17" s="11">
        <v>0</v>
      </c>
      <c r="E17" s="12">
        <f t="shared" si="0"/>
        <v>0</v>
      </c>
      <c r="F17" s="20" t="s">
        <v>28</v>
      </c>
      <c r="G17" s="11">
        <v>0</v>
      </c>
      <c r="H17" s="11">
        <v>0</v>
      </c>
      <c r="I17" s="12">
        <f t="shared" si="1"/>
        <v>0</v>
      </c>
    </row>
    <row r="18" spans="1:9" ht="13.5">
      <c r="A18" s="9">
        <v>11</v>
      </c>
      <c r="B18" s="10" t="s">
        <v>45</v>
      </c>
      <c r="C18" s="11">
        <v>1980948</v>
      </c>
      <c r="D18" s="11">
        <v>0</v>
      </c>
      <c r="E18" s="12">
        <f t="shared" si="0"/>
        <v>0</v>
      </c>
      <c r="F18" s="20" t="s">
        <v>28</v>
      </c>
      <c r="G18" s="11">
        <v>0</v>
      </c>
      <c r="H18" s="11">
        <v>0</v>
      </c>
      <c r="I18" s="12">
        <f t="shared" si="1"/>
        <v>0</v>
      </c>
    </row>
    <row r="19" spans="1:9" ht="13.5">
      <c r="A19" s="9">
        <v>12</v>
      </c>
      <c r="B19" s="10" t="s">
        <v>45</v>
      </c>
      <c r="C19" s="11">
        <v>6305996</v>
      </c>
      <c r="D19" s="11">
        <v>3000000</v>
      </c>
      <c r="E19" s="12">
        <f t="shared" si="0"/>
        <v>47.57376947273674</v>
      </c>
      <c r="F19" s="20" t="s">
        <v>28</v>
      </c>
      <c r="G19" s="20" t="s">
        <v>28</v>
      </c>
      <c r="H19" s="18">
        <f t="shared" si="2"/>
        <v>0</v>
      </c>
      <c r="I19" s="12">
        <f t="shared" si="1"/>
        <v>936000</v>
      </c>
    </row>
    <row r="20" spans="1:9" ht="13.5">
      <c r="A20" s="9">
        <v>13</v>
      </c>
      <c r="B20" s="10" t="s">
        <v>46</v>
      </c>
      <c r="C20" s="11">
        <v>2005838</v>
      </c>
      <c r="D20" s="11">
        <v>0</v>
      </c>
      <c r="E20" s="12">
        <f t="shared" si="0"/>
        <v>0</v>
      </c>
      <c r="F20" s="20" t="s">
        <v>28</v>
      </c>
      <c r="G20" s="11">
        <v>0</v>
      </c>
      <c r="H20" s="11">
        <v>0</v>
      </c>
      <c r="I20" s="12">
        <f t="shared" si="1"/>
        <v>0</v>
      </c>
    </row>
    <row r="21" spans="1:9" ht="13.5">
      <c r="A21" s="9">
        <v>14</v>
      </c>
      <c r="B21" s="10" t="s">
        <v>47</v>
      </c>
      <c r="C21" s="11">
        <v>4916</v>
      </c>
      <c r="D21" s="11">
        <v>0</v>
      </c>
      <c r="E21" s="12">
        <f t="shared" si="0"/>
        <v>0</v>
      </c>
      <c r="F21" s="20" t="s">
        <v>28</v>
      </c>
      <c r="G21" s="11">
        <v>0</v>
      </c>
      <c r="H21" s="11">
        <v>0</v>
      </c>
      <c r="I21" s="12">
        <f t="shared" si="1"/>
        <v>0</v>
      </c>
    </row>
    <row r="22" spans="1:9" ht="13.5">
      <c r="A22" s="9">
        <v>15</v>
      </c>
      <c r="B22" s="10" t="s">
        <v>47</v>
      </c>
      <c r="C22" s="11">
        <v>5110</v>
      </c>
      <c r="D22" s="11">
        <v>5110</v>
      </c>
      <c r="E22" s="12">
        <f t="shared" si="0"/>
        <v>100</v>
      </c>
      <c r="F22" s="20" t="s">
        <v>28</v>
      </c>
      <c r="G22" s="20" t="s">
        <v>28</v>
      </c>
      <c r="H22" s="18">
        <f t="shared" si="2"/>
        <v>0</v>
      </c>
      <c r="I22" s="12">
        <f t="shared" si="1"/>
        <v>1594.32</v>
      </c>
    </row>
    <row r="23" spans="1:9" ht="13.5">
      <c r="A23" s="9">
        <v>16</v>
      </c>
      <c r="B23" s="10" t="s">
        <v>47</v>
      </c>
      <c r="C23" s="11">
        <v>1433880</v>
      </c>
      <c r="D23" s="11">
        <v>1314000</v>
      </c>
      <c r="E23" s="12">
        <f t="shared" si="0"/>
        <v>91.63946773788602</v>
      </c>
      <c r="F23" s="20" t="s">
        <v>28</v>
      </c>
      <c r="G23" s="20" t="s">
        <v>28</v>
      </c>
      <c r="H23" s="18">
        <f t="shared" si="2"/>
        <v>0</v>
      </c>
      <c r="I23" s="12">
        <f t="shared" si="1"/>
        <v>409968</v>
      </c>
    </row>
    <row r="24" spans="1:9" ht="13.5">
      <c r="A24" s="9">
        <v>17</v>
      </c>
      <c r="B24" s="10" t="s">
        <v>48</v>
      </c>
      <c r="C24" s="11">
        <v>14780</v>
      </c>
      <c r="D24" s="11">
        <v>14780</v>
      </c>
      <c r="E24" s="12">
        <f t="shared" si="0"/>
        <v>100</v>
      </c>
      <c r="F24" s="20" t="s">
        <v>28</v>
      </c>
      <c r="G24" s="20" t="s">
        <v>51</v>
      </c>
      <c r="H24" s="18">
        <f t="shared" si="2"/>
        <v>4.487179487179489</v>
      </c>
      <c r="I24" s="12">
        <f t="shared" si="1"/>
        <v>4818.28</v>
      </c>
    </row>
    <row r="25" spans="1:9" ht="13.5">
      <c r="A25" s="9">
        <v>18</v>
      </c>
      <c r="B25" s="10" t="s">
        <v>49</v>
      </c>
      <c r="C25" s="11">
        <v>7700</v>
      </c>
      <c r="D25" s="11">
        <v>0</v>
      </c>
      <c r="E25" s="12">
        <f t="shared" si="0"/>
        <v>0</v>
      </c>
      <c r="F25" s="20" t="s">
        <v>28</v>
      </c>
      <c r="G25" s="11">
        <v>0</v>
      </c>
      <c r="H25" s="11">
        <v>0</v>
      </c>
      <c r="I25" s="12">
        <f t="shared" si="1"/>
        <v>0</v>
      </c>
    </row>
    <row r="26" spans="1:9" ht="13.5">
      <c r="A26" s="9">
        <v>19</v>
      </c>
      <c r="B26" s="10" t="s">
        <v>49</v>
      </c>
      <c r="C26" s="11">
        <v>1609986</v>
      </c>
      <c r="D26" s="11">
        <v>0</v>
      </c>
      <c r="E26" s="12">
        <f t="shared" si="0"/>
        <v>0</v>
      </c>
      <c r="F26" s="20" t="s">
        <v>28</v>
      </c>
      <c r="G26" s="11">
        <v>0</v>
      </c>
      <c r="H26" s="11">
        <v>0</v>
      </c>
      <c r="I26" s="12">
        <f t="shared" si="1"/>
        <v>0</v>
      </c>
    </row>
    <row r="27" spans="1:9" ht="13.5">
      <c r="A27" s="9">
        <v>20</v>
      </c>
      <c r="B27" s="10" t="s">
        <v>29</v>
      </c>
      <c r="C27" s="11">
        <v>3000000</v>
      </c>
      <c r="D27" s="11">
        <v>0</v>
      </c>
      <c r="E27" s="12">
        <f t="shared" si="0"/>
        <v>0</v>
      </c>
      <c r="F27" s="20" t="s">
        <v>28</v>
      </c>
      <c r="G27" s="11">
        <v>0</v>
      </c>
      <c r="H27" s="11">
        <v>0</v>
      </c>
      <c r="I27" s="12">
        <f t="shared" si="1"/>
        <v>0</v>
      </c>
    </row>
    <row r="28" spans="1:9" ht="13.5">
      <c r="A28" s="9">
        <v>21</v>
      </c>
      <c r="B28" s="10" t="s">
        <v>29</v>
      </c>
      <c r="C28" s="11">
        <v>686808</v>
      </c>
      <c r="D28" s="11">
        <v>686808</v>
      </c>
      <c r="E28" s="12">
        <f t="shared" si="0"/>
        <v>100</v>
      </c>
      <c r="F28" s="20" t="s">
        <v>28</v>
      </c>
      <c r="G28" s="20" t="s">
        <v>52</v>
      </c>
      <c r="H28" s="18">
        <f t="shared" si="2"/>
        <v>2.564102564102569</v>
      </c>
      <c r="I28" s="12">
        <f t="shared" si="1"/>
        <v>219778.56</v>
      </c>
    </row>
    <row r="29" spans="1:9" ht="13.5">
      <c r="A29" s="9">
        <v>22</v>
      </c>
      <c r="B29" s="10" t="s">
        <v>50</v>
      </c>
      <c r="C29" s="11">
        <v>27921</v>
      </c>
      <c r="D29" s="11">
        <v>27921</v>
      </c>
      <c r="E29" s="12">
        <f t="shared" si="0"/>
        <v>100</v>
      </c>
      <c r="F29" s="20" t="s">
        <v>28</v>
      </c>
      <c r="G29" s="20" t="s">
        <v>28</v>
      </c>
      <c r="H29" s="18">
        <f t="shared" si="2"/>
        <v>0</v>
      </c>
      <c r="I29" s="12">
        <f t="shared" si="1"/>
        <v>8711.352</v>
      </c>
    </row>
    <row r="30" spans="1:9" ht="13.5">
      <c r="A30" s="13"/>
      <c r="B30" s="14" t="s">
        <v>15</v>
      </c>
      <c r="C30" s="15">
        <f>SUM(C8:C29)</f>
        <v>39430000</v>
      </c>
      <c r="D30" s="15">
        <f>SUM(D8:D29)</f>
        <v>6687327</v>
      </c>
      <c r="E30" s="16">
        <f>(D30*100)/C30</f>
        <v>16.959997463860006</v>
      </c>
      <c r="F30" s="17"/>
      <c r="G30" s="22">
        <f>(I30/D30)</f>
        <v>0.31285256545702045</v>
      </c>
      <c r="H30" s="16"/>
      <c r="I30" s="16">
        <f>SUM(I8:I29)</f>
        <v>2092147.408</v>
      </c>
    </row>
    <row r="31" spans="1:9" ht="13.5">
      <c r="A31" s="6" t="s">
        <v>19</v>
      </c>
      <c r="B31" s="6"/>
      <c r="C31" s="7"/>
      <c r="D31" s="7"/>
      <c r="E31" s="6"/>
      <c r="F31" s="8"/>
      <c r="G31" s="6"/>
      <c r="H31" s="19"/>
      <c r="I31" s="6"/>
    </row>
    <row r="32" spans="1:9" ht="13.5">
      <c r="A32" s="9">
        <v>23</v>
      </c>
      <c r="B32" s="10" t="s">
        <v>53</v>
      </c>
      <c r="C32" s="11">
        <v>3000000</v>
      </c>
      <c r="D32" s="11">
        <v>0</v>
      </c>
      <c r="E32" s="12">
        <f>(D32*100)/C32</f>
        <v>0</v>
      </c>
      <c r="F32" s="20" t="s">
        <v>27</v>
      </c>
      <c r="G32" s="11">
        <v>0</v>
      </c>
      <c r="H32" s="11">
        <v>0</v>
      </c>
      <c r="I32" s="12">
        <f>FLOOR(G32,0.00001)*D32</f>
        <v>0</v>
      </c>
    </row>
    <row r="33" spans="1:9" ht="13.5">
      <c r="A33" s="9">
        <v>24</v>
      </c>
      <c r="B33" s="10" t="s">
        <v>54</v>
      </c>
      <c r="C33" s="11">
        <v>2000000</v>
      </c>
      <c r="D33" s="11">
        <v>2000000</v>
      </c>
      <c r="E33" s="12">
        <f>(D33*100)/C33</f>
        <v>100</v>
      </c>
      <c r="F33" s="20" t="s">
        <v>27</v>
      </c>
      <c r="G33" s="20" t="s">
        <v>27</v>
      </c>
      <c r="H33" s="18">
        <f>((G33*100)/F33)-100</f>
        <v>0</v>
      </c>
      <c r="I33" s="12">
        <f>FLOOR(G33,0.00001)*D33</f>
        <v>590000.0000000001</v>
      </c>
    </row>
    <row r="34" spans="1:9" ht="13.5">
      <c r="A34" s="9">
        <v>25</v>
      </c>
      <c r="B34" s="10" t="s">
        <v>55</v>
      </c>
      <c r="C34" s="11">
        <v>1546792</v>
      </c>
      <c r="D34" s="11">
        <v>0</v>
      </c>
      <c r="E34" s="12">
        <f>(D34*100)/C34</f>
        <v>0</v>
      </c>
      <c r="F34" s="20" t="s">
        <v>27</v>
      </c>
      <c r="G34" s="11">
        <v>0</v>
      </c>
      <c r="H34" s="11">
        <v>0</v>
      </c>
      <c r="I34" s="12">
        <f>FLOOR(G34,0.00001)*D34</f>
        <v>0</v>
      </c>
    </row>
    <row r="35" spans="1:9" ht="13.5">
      <c r="A35" s="9">
        <v>26</v>
      </c>
      <c r="B35" s="10" t="s">
        <v>25</v>
      </c>
      <c r="C35" s="11">
        <v>82010</v>
      </c>
      <c r="D35" s="11">
        <v>0</v>
      </c>
      <c r="E35" s="12">
        <f>(D35*100)/C35</f>
        <v>0</v>
      </c>
      <c r="F35" s="20" t="s">
        <v>27</v>
      </c>
      <c r="G35" s="11">
        <v>0</v>
      </c>
      <c r="H35" s="11">
        <v>0</v>
      </c>
      <c r="I35" s="12">
        <f>FLOOR(G35,0.00001)*D35</f>
        <v>0</v>
      </c>
    </row>
    <row r="36" spans="1:9" ht="13.5">
      <c r="A36" s="9">
        <v>27</v>
      </c>
      <c r="B36" s="10" t="s">
        <v>25</v>
      </c>
      <c r="C36" s="11">
        <v>2800000</v>
      </c>
      <c r="D36" s="11">
        <v>0</v>
      </c>
      <c r="E36" s="12">
        <f>(D36*100)/C36</f>
        <v>0</v>
      </c>
      <c r="F36" s="20" t="s">
        <v>27</v>
      </c>
      <c r="G36" s="11">
        <v>0</v>
      </c>
      <c r="H36" s="11">
        <v>0</v>
      </c>
      <c r="I36" s="12">
        <f>FLOOR(G36,0.00001)*D36</f>
        <v>0</v>
      </c>
    </row>
    <row r="37" spans="1:9" ht="13.5">
      <c r="A37" s="13"/>
      <c r="B37" s="14" t="s">
        <v>20</v>
      </c>
      <c r="C37" s="15">
        <f>SUM(C32:C36)</f>
        <v>9428802</v>
      </c>
      <c r="D37" s="15">
        <f>SUM(D32:D36)</f>
        <v>2000000</v>
      </c>
      <c r="E37" s="16">
        <f>(D37*100)/C37</f>
        <v>21.211602492023907</v>
      </c>
      <c r="F37" s="17"/>
      <c r="G37" s="22">
        <f>(I37/D37)</f>
        <v>0.29500000000000004</v>
      </c>
      <c r="H37" s="16"/>
      <c r="I37" s="16">
        <f>SUM(I32:I36)</f>
        <v>590000.0000000001</v>
      </c>
    </row>
    <row r="38" spans="1:9" ht="13.5">
      <c r="A38" s="6" t="s">
        <v>30</v>
      </c>
      <c r="B38" s="6"/>
      <c r="C38" s="7"/>
      <c r="D38" s="7"/>
      <c r="E38" s="6"/>
      <c r="F38" s="8"/>
      <c r="G38" s="6"/>
      <c r="H38" s="19"/>
      <c r="I38" s="6"/>
    </row>
    <row r="39" spans="1:9" ht="13.5">
      <c r="A39" s="9">
        <v>28</v>
      </c>
      <c r="B39" s="10" t="s">
        <v>56</v>
      </c>
      <c r="C39" s="11">
        <v>2600000</v>
      </c>
      <c r="D39" s="11">
        <v>600000</v>
      </c>
      <c r="E39" s="12">
        <f>(D39*100)/C39</f>
        <v>23.076923076923077</v>
      </c>
      <c r="F39" s="20" t="s">
        <v>32</v>
      </c>
      <c r="G39" s="20" t="s">
        <v>32</v>
      </c>
      <c r="H39" s="18">
        <f>((G39*100)/F39)-100</f>
        <v>0</v>
      </c>
      <c r="I39" s="12">
        <f>FLOOR(G39,0.00001)*D39</f>
        <v>127800.00000000001</v>
      </c>
    </row>
    <row r="40" spans="1:9" ht="13.5">
      <c r="A40" s="9">
        <v>29</v>
      </c>
      <c r="B40" s="10" t="s">
        <v>56</v>
      </c>
      <c r="C40" s="11">
        <v>630340</v>
      </c>
      <c r="D40" s="11">
        <v>580000</v>
      </c>
      <c r="E40" s="12">
        <f aca="true" t="shared" si="3" ref="E40:E47">(D40*100)/C40</f>
        <v>92.0138338039788</v>
      </c>
      <c r="F40" s="20" t="s">
        <v>32</v>
      </c>
      <c r="G40" s="20" t="s">
        <v>32</v>
      </c>
      <c r="H40" s="18">
        <f aca="true" t="shared" si="4" ref="H40:H51">((G40*100)/F40)-100</f>
        <v>0</v>
      </c>
      <c r="I40" s="12">
        <f aca="true" t="shared" si="5" ref="I40:I47">FLOOR(G40,0.00001)*D40</f>
        <v>123540.00000000001</v>
      </c>
    </row>
    <row r="41" spans="1:9" ht="13.5">
      <c r="A41" s="9">
        <v>30</v>
      </c>
      <c r="B41" s="10" t="s">
        <v>57</v>
      </c>
      <c r="C41" s="11">
        <v>1948252</v>
      </c>
      <c r="D41" s="11">
        <v>1080000</v>
      </c>
      <c r="E41" s="12">
        <f t="shared" si="3"/>
        <v>55.434307266205806</v>
      </c>
      <c r="F41" s="20" t="s">
        <v>32</v>
      </c>
      <c r="G41" s="20" t="s">
        <v>32</v>
      </c>
      <c r="H41" s="18">
        <f t="shared" si="4"/>
        <v>0</v>
      </c>
      <c r="I41" s="12">
        <f t="shared" si="5"/>
        <v>230040.00000000003</v>
      </c>
    </row>
    <row r="42" spans="1:9" ht="13.5">
      <c r="A42" s="9">
        <v>31</v>
      </c>
      <c r="B42" s="10" t="s">
        <v>57</v>
      </c>
      <c r="C42" s="11">
        <v>1800000</v>
      </c>
      <c r="D42" s="11">
        <v>500000</v>
      </c>
      <c r="E42" s="12">
        <f t="shared" si="3"/>
        <v>27.77777777777778</v>
      </c>
      <c r="F42" s="20" t="s">
        <v>32</v>
      </c>
      <c r="G42" s="20" t="s">
        <v>32</v>
      </c>
      <c r="H42" s="18">
        <f t="shared" si="4"/>
        <v>0</v>
      </c>
      <c r="I42" s="12">
        <f t="shared" si="5"/>
        <v>106500.00000000001</v>
      </c>
    </row>
    <row r="43" spans="1:9" ht="13.5">
      <c r="A43" s="9">
        <v>32</v>
      </c>
      <c r="B43" s="10" t="s">
        <v>38</v>
      </c>
      <c r="C43" s="11">
        <v>1776370</v>
      </c>
      <c r="D43" s="11">
        <v>1776370</v>
      </c>
      <c r="E43" s="12">
        <f t="shared" si="3"/>
        <v>100</v>
      </c>
      <c r="F43" s="20" t="s">
        <v>32</v>
      </c>
      <c r="G43" s="20" t="s">
        <v>32</v>
      </c>
      <c r="H43" s="18">
        <f t="shared" si="4"/>
        <v>0</v>
      </c>
      <c r="I43" s="12">
        <f t="shared" si="5"/>
        <v>378366.81000000006</v>
      </c>
    </row>
    <row r="44" spans="1:9" ht="13.5">
      <c r="A44" s="9">
        <v>33</v>
      </c>
      <c r="B44" s="10" t="s">
        <v>58</v>
      </c>
      <c r="C44" s="11">
        <v>9000000</v>
      </c>
      <c r="D44" s="11">
        <v>60000</v>
      </c>
      <c r="E44" s="12">
        <f t="shared" si="3"/>
        <v>0.6666666666666666</v>
      </c>
      <c r="F44" s="20" t="s">
        <v>32</v>
      </c>
      <c r="G44" s="20" t="s">
        <v>32</v>
      </c>
      <c r="H44" s="18">
        <f t="shared" si="4"/>
        <v>0</v>
      </c>
      <c r="I44" s="12">
        <f t="shared" si="5"/>
        <v>12780.000000000002</v>
      </c>
    </row>
    <row r="45" spans="1:9" ht="13.5">
      <c r="A45" s="9">
        <v>34</v>
      </c>
      <c r="B45" s="10" t="s">
        <v>59</v>
      </c>
      <c r="C45" s="11">
        <v>5000000</v>
      </c>
      <c r="D45" s="11">
        <v>5000000</v>
      </c>
      <c r="E45" s="12">
        <f t="shared" si="3"/>
        <v>100</v>
      </c>
      <c r="F45" s="20" t="s">
        <v>32</v>
      </c>
      <c r="G45" s="20" t="s">
        <v>63</v>
      </c>
      <c r="H45" s="18">
        <f t="shared" si="4"/>
        <v>7.981220657276992</v>
      </c>
      <c r="I45" s="12">
        <f t="shared" si="5"/>
        <v>1150000</v>
      </c>
    </row>
    <row r="46" spans="1:9" ht="13.5">
      <c r="A46" s="9">
        <v>35</v>
      </c>
      <c r="B46" s="10" t="s">
        <v>60</v>
      </c>
      <c r="C46" s="11">
        <v>2400000</v>
      </c>
      <c r="D46" s="11">
        <v>0</v>
      </c>
      <c r="E46" s="12">
        <f t="shared" si="3"/>
        <v>0</v>
      </c>
      <c r="F46" s="20" t="s">
        <v>32</v>
      </c>
      <c r="G46" s="11">
        <v>0</v>
      </c>
      <c r="H46" s="11">
        <v>0</v>
      </c>
      <c r="I46" s="12">
        <f t="shared" si="5"/>
        <v>0</v>
      </c>
    </row>
    <row r="47" spans="1:9" ht="13.5">
      <c r="A47" s="9">
        <v>36</v>
      </c>
      <c r="B47" s="10" t="s">
        <v>61</v>
      </c>
      <c r="C47" s="11">
        <v>9240000</v>
      </c>
      <c r="D47" s="11">
        <v>1800000</v>
      </c>
      <c r="E47" s="12">
        <f t="shared" si="3"/>
        <v>19.48051948051948</v>
      </c>
      <c r="F47" s="20" t="s">
        <v>32</v>
      </c>
      <c r="G47" s="20" t="s">
        <v>64</v>
      </c>
      <c r="H47" s="18">
        <f t="shared" si="4"/>
        <v>16.43192488262912</v>
      </c>
      <c r="I47" s="12">
        <f t="shared" si="5"/>
        <v>446400.00000000006</v>
      </c>
    </row>
    <row r="48" spans="1:9" ht="13.5">
      <c r="A48" s="9">
        <v>37</v>
      </c>
      <c r="B48" s="10" t="s">
        <v>33</v>
      </c>
      <c r="C48" s="11">
        <v>2334320</v>
      </c>
      <c r="D48" s="11">
        <v>600000</v>
      </c>
      <c r="E48" s="12">
        <f>(D48*100)/C48</f>
        <v>25.703416840878713</v>
      </c>
      <c r="F48" s="20" t="s">
        <v>32</v>
      </c>
      <c r="G48" s="20" t="s">
        <v>32</v>
      </c>
      <c r="H48" s="18">
        <f t="shared" si="4"/>
        <v>0</v>
      </c>
      <c r="I48" s="12">
        <f>FLOOR(G48,0.00001)*D48</f>
        <v>127800.00000000001</v>
      </c>
    </row>
    <row r="49" spans="1:9" ht="13.5">
      <c r="A49" s="9">
        <v>38</v>
      </c>
      <c r="B49" s="10" t="s">
        <v>34</v>
      </c>
      <c r="C49" s="11">
        <v>904000</v>
      </c>
      <c r="D49" s="11">
        <v>904000</v>
      </c>
      <c r="E49" s="12">
        <f>(D49*100)/C49</f>
        <v>100</v>
      </c>
      <c r="F49" s="20" t="s">
        <v>32</v>
      </c>
      <c r="G49" s="20" t="s">
        <v>32</v>
      </c>
      <c r="H49" s="18">
        <f t="shared" si="4"/>
        <v>0</v>
      </c>
      <c r="I49" s="12">
        <f>FLOOR(G49,0.00001)*D49</f>
        <v>192552.00000000003</v>
      </c>
    </row>
    <row r="50" spans="1:9" ht="13.5">
      <c r="A50" s="9">
        <v>39</v>
      </c>
      <c r="B50" s="10" t="s">
        <v>35</v>
      </c>
      <c r="C50" s="11">
        <v>13030</v>
      </c>
      <c r="D50" s="11">
        <v>0</v>
      </c>
      <c r="E50" s="12">
        <f>(D50*100)/C50</f>
        <v>0</v>
      </c>
      <c r="F50" s="20" t="s">
        <v>32</v>
      </c>
      <c r="G50" s="11">
        <v>0</v>
      </c>
      <c r="H50" s="11">
        <v>0</v>
      </c>
      <c r="I50" s="12">
        <f>FLOOR(G50,0.00001)*D50</f>
        <v>0</v>
      </c>
    </row>
    <row r="51" spans="1:9" ht="13.5">
      <c r="A51" s="9">
        <v>40</v>
      </c>
      <c r="B51" s="10" t="s">
        <v>62</v>
      </c>
      <c r="C51" s="11">
        <v>3278850</v>
      </c>
      <c r="D51" s="11">
        <v>1590000</v>
      </c>
      <c r="E51" s="12">
        <f>(D51*100)/C51</f>
        <v>48.49261173887186</v>
      </c>
      <c r="F51" s="20" t="s">
        <v>32</v>
      </c>
      <c r="G51" s="20" t="s">
        <v>32</v>
      </c>
      <c r="H51" s="18">
        <f t="shared" si="4"/>
        <v>0</v>
      </c>
      <c r="I51" s="12">
        <f>FLOOR(G51,0.00001)*D51</f>
        <v>338670.00000000006</v>
      </c>
    </row>
    <row r="52" spans="1:9" ht="13.5">
      <c r="A52" s="13"/>
      <c r="B52" s="14" t="s">
        <v>31</v>
      </c>
      <c r="C52" s="15">
        <f>SUM(C39:C51)</f>
        <v>40925162</v>
      </c>
      <c r="D52" s="15">
        <f>SUM(D39:D51)</f>
        <v>14490370</v>
      </c>
      <c r="E52" s="16">
        <f>(D52*100)/C52</f>
        <v>35.40699484586035</v>
      </c>
      <c r="F52" s="17"/>
      <c r="G52" s="22">
        <f>(I52/D52)</f>
        <v>0.22321367984392393</v>
      </c>
      <c r="H52" s="16"/>
      <c r="I52" s="16">
        <f>SUM(I39:I51)</f>
        <v>3234448.81</v>
      </c>
    </row>
    <row r="53" spans="1:9" ht="13.5">
      <c r="A53" s="6" t="s">
        <v>21</v>
      </c>
      <c r="B53" s="6"/>
      <c r="C53" s="7"/>
      <c r="D53" s="7"/>
      <c r="E53" s="6"/>
      <c r="F53" s="8"/>
      <c r="G53" s="6"/>
      <c r="H53" s="19"/>
      <c r="I53" s="6"/>
    </row>
    <row r="54" spans="1:9" ht="13.5">
      <c r="A54" s="9">
        <v>41</v>
      </c>
      <c r="B54" s="10" t="s">
        <v>39</v>
      </c>
      <c r="C54" s="11">
        <v>1889362</v>
      </c>
      <c r="D54" s="11">
        <v>0</v>
      </c>
      <c r="E54" s="12">
        <f>(D54*100)/C54</f>
        <v>0</v>
      </c>
      <c r="F54" s="20" t="s">
        <v>28</v>
      </c>
      <c r="G54" s="11">
        <v>0</v>
      </c>
      <c r="H54" s="11">
        <v>0</v>
      </c>
      <c r="I54" s="12">
        <f>FLOOR(G54,0.00001)*D54</f>
        <v>0</v>
      </c>
    </row>
    <row r="55" spans="1:9" ht="13.5">
      <c r="A55" s="9">
        <v>42</v>
      </c>
      <c r="B55" s="10" t="s">
        <v>39</v>
      </c>
      <c r="C55" s="11">
        <v>4200000</v>
      </c>
      <c r="D55" s="11">
        <v>0</v>
      </c>
      <c r="E55" s="12">
        <f>(D55*100)/C55</f>
        <v>0</v>
      </c>
      <c r="F55" s="20" t="s">
        <v>28</v>
      </c>
      <c r="G55" s="11">
        <v>0</v>
      </c>
      <c r="H55" s="11">
        <v>0</v>
      </c>
      <c r="I55" s="12">
        <f>FLOOR(G55,0.00001)*D55</f>
        <v>0</v>
      </c>
    </row>
    <row r="56" spans="1:9" ht="13.5">
      <c r="A56" s="9">
        <v>43</v>
      </c>
      <c r="B56" s="10" t="s">
        <v>36</v>
      </c>
      <c r="C56" s="11">
        <v>200000</v>
      </c>
      <c r="D56" s="11">
        <v>0</v>
      </c>
      <c r="E56" s="12">
        <f>(D56*100)/C56</f>
        <v>0</v>
      </c>
      <c r="F56" s="20" t="s">
        <v>28</v>
      </c>
      <c r="G56" s="11">
        <v>0</v>
      </c>
      <c r="H56" s="11">
        <v>0</v>
      </c>
      <c r="I56" s="12">
        <f>FLOOR(G56,0.00001)*D56</f>
        <v>0</v>
      </c>
    </row>
    <row r="57" spans="1:9" ht="13.5">
      <c r="A57" s="9">
        <v>44</v>
      </c>
      <c r="B57" s="10" t="s">
        <v>26</v>
      </c>
      <c r="C57" s="11">
        <v>3000000</v>
      </c>
      <c r="D57" s="11">
        <v>0</v>
      </c>
      <c r="E57" s="12">
        <f>(D57*100)/C57</f>
        <v>0</v>
      </c>
      <c r="F57" s="20" t="s">
        <v>28</v>
      </c>
      <c r="G57" s="11">
        <v>0</v>
      </c>
      <c r="H57" s="11">
        <v>0</v>
      </c>
      <c r="I57" s="12">
        <f>FLOOR(G57,0.00001)*D57</f>
        <v>0</v>
      </c>
    </row>
    <row r="58" spans="1:9" ht="13.5">
      <c r="A58" s="9">
        <v>45</v>
      </c>
      <c r="B58" s="10" t="s">
        <v>26</v>
      </c>
      <c r="C58" s="11">
        <v>1471100</v>
      </c>
      <c r="D58" s="11">
        <v>0</v>
      </c>
      <c r="E58" s="12">
        <f>(D58*100)/C58</f>
        <v>0</v>
      </c>
      <c r="F58" s="20" t="s">
        <v>28</v>
      </c>
      <c r="G58" s="11">
        <v>0</v>
      </c>
      <c r="H58" s="11">
        <v>0</v>
      </c>
      <c r="I58" s="12">
        <f>FLOOR(G58,0.00001)*D58</f>
        <v>0</v>
      </c>
    </row>
    <row r="59" spans="1:9" ht="13.5">
      <c r="A59" s="9">
        <v>46</v>
      </c>
      <c r="B59" s="10" t="s">
        <v>26</v>
      </c>
      <c r="C59" s="11">
        <v>2000000</v>
      </c>
      <c r="D59" s="11">
        <v>0</v>
      </c>
      <c r="E59" s="12">
        <f>(D59*100)/C59</f>
        <v>0</v>
      </c>
      <c r="F59" s="20" t="s">
        <v>28</v>
      </c>
      <c r="G59" s="11">
        <v>0</v>
      </c>
      <c r="H59" s="11">
        <v>0</v>
      </c>
      <c r="I59" s="12">
        <f>FLOOR(G59,0.00001)*D59</f>
        <v>0</v>
      </c>
    </row>
    <row r="60" spans="1:9" ht="13.5">
      <c r="A60" s="9">
        <v>47</v>
      </c>
      <c r="B60" s="10" t="s">
        <v>26</v>
      </c>
      <c r="C60" s="11">
        <v>4000000</v>
      </c>
      <c r="D60" s="11">
        <v>0</v>
      </c>
      <c r="E60" s="12">
        <f>(D60*100)/C60</f>
        <v>0</v>
      </c>
      <c r="F60" s="20" t="s">
        <v>28</v>
      </c>
      <c r="G60" s="11">
        <v>0</v>
      </c>
      <c r="H60" s="11">
        <v>0</v>
      </c>
      <c r="I60" s="12">
        <f>FLOOR(G60,0.00001)*D60</f>
        <v>0</v>
      </c>
    </row>
    <row r="61" spans="1:9" ht="13.5">
      <c r="A61" s="9">
        <v>48</v>
      </c>
      <c r="B61" s="10" t="s">
        <v>65</v>
      </c>
      <c r="C61" s="11">
        <v>500000</v>
      </c>
      <c r="D61" s="11">
        <v>238640</v>
      </c>
      <c r="E61" s="12">
        <f>(D61*100)/C61</f>
        <v>47.728</v>
      </c>
      <c r="F61" s="20" t="s">
        <v>28</v>
      </c>
      <c r="G61" s="20" t="s">
        <v>28</v>
      </c>
      <c r="H61" s="18">
        <f>((G61*100)/F61)-100</f>
        <v>0</v>
      </c>
      <c r="I61" s="12">
        <f>FLOOR(G61,0.00001)*D61</f>
        <v>74455.68</v>
      </c>
    </row>
    <row r="62" spans="1:9" ht="13.5">
      <c r="A62" s="13"/>
      <c r="B62" s="14" t="s">
        <v>22</v>
      </c>
      <c r="C62" s="15">
        <f>SUM(C54:C61)</f>
        <v>17260462</v>
      </c>
      <c r="D62" s="15">
        <f>SUM(D54:D61)</f>
        <v>238640</v>
      </c>
      <c r="E62" s="16">
        <f>(D62*100)/C62</f>
        <v>1.3825817640338944</v>
      </c>
      <c r="F62" s="17"/>
      <c r="G62" s="22">
        <f>(I62/D62)</f>
        <v>0.31199999999999994</v>
      </c>
      <c r="H62" s="16"/>
      <c r="I62" s="16">
        <f>SUM(I54:I61)</f>
        <v>74455.68</v>
      </c>
    </row>
    <row r="63" spans="1:9" ht="13.5">
      <c r="A63" s="6" t="s">
        <v>23</v>
      </c>
      <c r="B63" s="6"/>
      <c r="C63" s="7"/>
      <c r="D63" s="7"/>
      <c r="E63" s="6"/>
      <c r="F63" s="8"/>
      <c r="G63" s="6"/>
      <c r="H63" s="19"/>
      <c r="I63" s="6"/>
    </row>
    <row r="64" spans="1:9" ht="13.5">
      <c r="A64" s="9">
        <v>49</v>
      </c>
      <c r="B64" s="10" t="s">
        <v>66</v>
      </c>
      <c r="C64" s="11">
        <v>500</v>
      </c>
      <c r="D64" s="11">
        <v>0</v>
      </c>
      <c r="E64" s="12">
        <f>(D64*100)/C64</f>
        <v>0</v>
      </c>
      <c r="F64" s="20" t="s">
        <v>37</v>
      </c>
      <c r="G64" s="11">
        <v>0</v>
      </c>
      <c r="H64" s="11">
        <v>0</v>
      </c>
      <c r="I64" s="12">
        <f>FLOOR(G64,0.00001)*D64</f>
        <v>0</v>
      </c>
    </row>
    <row r="65" spans="1:9" ht="13.5">
      <c r="A65" s="9">
        <v>50</v>
      </c>
      <c r="B65" s="10" t="s">
        <v>67</v>
      </c>
      <c r="C65" s="11">
        <v>426</v>
      </c>
      <c r="D65" s="11">
        <v>0</v>
      </c>
      <c r="E65" s="12">
        <f>(D65*100)/C65</f>
        <v>0</v>
      </c>
      <c r="F65" s="20" t="s">
        <v>37</v>
      </c>
      <c r="G65" s="11">
        <v>0</v>
      </c>
      <c r="H65" s="11">
        <v>0</v>
      </c>
      <c r="I65" s="12">
        <f>FLOOR(G65,0.00001)*D65</f>
        <v>0</v>
      </c>
    </row>
    <row r="66" spans="1:9" ht="13.5">
      <c r="A66" s="13"/>
      <c r="B66" s="14" t="s">
        <v>24</v>
      </c>
      <c r="C66" s="15">
        <f>SUM(C64:C65)</f>
        <v>926</v>
      </c>
      <c r="D66" s="15">
        <f>SUM(D64:D65)</f>
        <v>0</v>
      </c>
      <c r="E66" s="16">
        <f>(D66*100)/C66</f>
        <v>0</v>
      </c>
      <c r="F66" s="17"/>
      <c r="G66" s="22" t="e">
        <f>(I66/D66)</f>
        <v>#DIV/0!</v>
      </c>
      <c r="H66" s="16"/>
      <c r="I66" s="16">
        <f>SUM(I64:I65)</f>
        <v>0</v>
      </c>
    </row>
    <row r="68" spans="1:9" ht="13.5">
      <c r="A68" s="13"/>
      <c r="B68" s="14" t="s">
        <v>13</v>
      </c>
      <c r="C68" s="15">
        <f>SUM(C30,C37,C52,C62,C66)</f>
        <v>107045352</v>
      </c>
      <c r="D68" s="15">
        <f>SUM(D30,D37,D52,D62,D66)</f>
        <v>23416337</v>
      </c>
      <c r="E68" s="16">
        <f>(D68*100)/C68</f>
        <v>21.875155308004405</v>
      </c>
      <c r="F68" s="17"/>
      <c r="G68" s="22">
        <f>(I68/D68)</f>
        <v>0.25584923457498926</v>
      </c>
      <c r="H68" s="16"/>
      <c r="I68" s="16">
        <f>SUM(I30,I37,I52,I62,I66)</f>
        <v>5991051.898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2007-01-11T19:04:35Z</cp:lastPrinted>
  <dcterms:created xsi:type="dcterms:W3CDTF">2000-02-06T15:20:34Z</dcterms:created>
  <dcterms:modified xsi:type="dcterms:W3CDTF">2007-02-02T17:19:57Z</dcterms:modified>
  <cp:category/>
  <cp:version/>
  <cp:contentType/>
  <cp:contentStatus/>
</cp:coreProperties>
</file>