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<sst xmlns="http://schemas.openxmlformats.org/spreadsheetml/2006/main" count="54" uniqueCount="36">
  <si>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</si>
  <si>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</si>
  <si>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</si>
  <si>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</si>
  <si>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</si>
  <si>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</si>
  <si>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</si>
  <si>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</si>
  <si>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</si>
  <si>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</si>
  <si>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</si>
  <si>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</si>
  <si>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</si>
  <si>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</si>
  <si>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</si>
  <si>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</si>
  <si>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</si>
  <si>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</si>
  <si>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</si>
  <si>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DF/GO</t>
  </si>
  <si>
    <t>MT - Região I</t>
  </si>
  <si>
    <t>MT - Região II</t>
  </si>
  <si>
    <t>MT - Região III</t>
  </si>
  <si>
    <t>MS</t>
  </si>
  <si>
    <t>BNM</t>
  </si>
  <si>
    <t>BBM GO</t>
  </si>
  <si>
    <t>BCMMT</t>
  </si>
  <si>
    <t>BBM PR</t>
  </si>
  <si>
    <t>BMR</t>
  </si>
  <si>
    <t xml:space="preserve">BCMM </t>
  </si>
  <si>
    <t>PEP</t>
  </si>
  <si>
    <t>BHCP</t>
  </si>
  <si>
    <t>BBM CE</t>
  </si>
  <si>
    <t xml:space="preserve">  AVISO DE LEILÃO DE PRÊMIO PARA O ESCOAMENTO DE MILHO EM GRÃOS – PEP Nº 274/09 - 28/08/2009</t>
  </si>
  <si>
    <t>PR</t>
  </si>
  <si>
    <t>BCML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</si>
</sst>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3"/>
  <sheetViews>
    <sheetView tabSelected="1" zoomScalePageLayoutView="0" workbookViewId="0" topLeftCell="A1">
      <selection activeCell="J42" sqref="J4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30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80000000</v>
      </c>
      <c r="D10" s="19">
        <f>SUM(D11:D14)</f>
        <v>24351000</v>
      </c>
      <c r="E10" s="21">
        <f>(D10*100)/C10</f>
        <v>30.43875</v>
      </c>
      <c r="F10" s="26">
        <v>0.053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1290603</v>
      </c>
    </row>
    <row r="11" spans="1:10" ht="13.5">
      <c r="A11" s="5"/>
      <c r="B11" s="17"/>
      <c r="C11" s="27" t="s">
        <v>28</v>
      </c>
      <c r="D11" s="19">
        <v>5331000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31</v>
      </c>
      <c r="D12" s="19">
        <v>7520000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25</v>
      </c>
      <c r="D13" s="19">
        <v>10300000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32</v>
      </c>
      <c r="D14" s="19">
        <v>1200000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20</v>
      </c>
      <c r="C16" s="6">
        <v>200000000</v>
      </c>
      <c r="D16" s="19">
        <f>SUM(D17:D23)</f>
        <v>200000000</v>
      </c>
      <c r="E16" s="21">
        <f>(D16*100)/C16</f>
        <v>100</v>
      </c>
      <c r="F16" s="26">
        <v>0.111</v>
      </c>
      <c r="G16" s="20">
        <v>1</v>
      </c>
      <c r="H16" s="28">
        <v>0.68</v>
      </c>
      <c r="I16" s="7">
        <f>(H16*100)/G16-100</f>
        <v>-32</v>
      </c>
      <c r="J16" s="7">
        <f>D16*((ROUND(F16*H16,4)))</f>
        <v>15100000</v>
      </c>
    </row>
    <row r="17" spans="1:10" ht="13.5">
      <c r="A17" s="5"/>
      <c r="B17" s="17"/>
      <c r="C17" s="27" t="s">
        <v>26</v>
      </c>
      <c r="D17" s="19">
        <v>4212000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24</v>
      </c>
      <c r="D18" s="19">
        <v>100000000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27" t="s">
        <v>29</v>
      </c>
      <c r="D19" s="19">
        <v>1200000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28</v>
      </c>
      <c r="D20" s="19">
        <v>200000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31</v>
      </c>
      <c r="D21" s="19">
        <v>2500000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27</v>
      </c>
      <c r="D22" s="19">
        <v>88688000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32</v>
      </c>
      <c r="D23" s="19">
        <v>3200000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6"/>
      <c r="D24" s="19"/>
      <c r="E24" s="21"/>
      <c r="F24" s="26"/>
      <c r="G24" s="20"/>
      <c r="H24" s="20"/>
      <c r="I24" s="7"/>
      <c r="J24" s="7"/>
    </row>
    <row r="25" spans="1:10" ht="13.5">
      <c r="A25" s="5">
        <v>3</v>
      </c>
      <c r="B25" s="17" t="s">
        <v>21</v>
      </c>
      <c r="C25" s="6">
        <v>200000000</v>
      </c>
      <c r="D25" s="19">
        <f>SUM(D26:D29)</f>
        <v>200000000</v>
      </c>
      <c r="E25" s="21">
        <f>(D25*100)/C25</f>
        <v>100</v>
      </c>
      <c r="F25" s="26">
        <v>0.101</v>
      </c>
      <c r="G25" s="20">
        <v>1</v>
      </c>
      <c r="H25" s="28">
        <v>0.524</v>
      </c>
      <c r="I25" s="7">
        <f>(H25*100)/G25-100</f>
        <v>-47.599999999999994</v>
      </c>
      <c r="J25" s="7">
        <f>D25*((ROUND(F25*H25,4)))</f>
        <v>10580000</v>
      </c>
    </row>
    <row r="26" spans="1:10" ht="13.5">
      <c r="A26" s="5"/>
      <c r="B26" s="17"/>
      <c r="C26" s="27" t="s">
        <v>24</v>
      </c>
      <c r="D26" s="19">
        <v>20056000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 t="s">
        <v>18</v>
      </c>
      <c r="D27" s="19">
        <v>2300000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31</v>
      </c>
      <c r="D28" s="19">
        <v>1844000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27</v>
      </c>
      <c r="D29" s="19">
        <v>175800000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6"/>
      <c r="D30" s="19"/>
      <c r="E30" s="21"/>
      <c r="F30" s="26"/>
      <c r="G30" s="20"/>
      <c r="H30" s="20"/>
      <c r="I30" s="7"/>
      <c r="J30" s="7"/>
    </row>
    <row r="31" spans="1:10" ht="13.5">
      <c r="A31" s="5">
        <v>4</v>
      </c>
      <c r="B31" s="17" t="s">
        <v>22</v>
      </c>
      <c r="C31" s="6">
        <v>100000000</v>
      </c>
      <c r="D31" s="19">
        <f>SUM(D32:D33)</f>
        <v>100000000</v>
      </c>
      <c r="E31" s="21">
        <f>(D31*100)/C31</f>
        <v>100</v>
      </c>
      <c r="F31" s="26">
        <v>0.091</v>
      </c>
      <c r="G31" s="20">
        <v>1</v>
      </c>
      <c r="H31" s="28">
        <v>0.319</v>
      </c>
      <c r="I31" s="7">
        <f>(H31*100)/G31-100</f>
        <v>-68.1</v>
      </c>
      <c r="J31" s="7">
        <f>D31*((ROUND(F31*H31,4)))</f>
        <v>2900000</v>
      </c>
    </row>
    <row r="32" spans="1:10" ht="13.5">
      <c r="A32" s="5"/>
      <c r="B32" s="17"/>
      <c r="C32" s="27" t="s">
        <v>29</v>
      </c>
      <c r="D32" s="19">
        <v>25000000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27" t="s">
        <v>27</v>
      </c>
      <c r="D33" s="19">
        <v>75000000</v>
      </c>
      <c r="E33" s="21"/>
      <c r="F33" s="26"/>
      <c r="G33" s="20"/>
      <c r="H33" s="20"/>
      <c r="I33" s="7"/>
      <c r="J33" s="7"/>
    </row>
    <row r="34" spans="1:10" ht="13.5">
      <c r="A34" s="5"/>
      <c r="B34" s="17"/>
      <c r="C34" s="6"/>
      <c r="D34" s="19"/>
      <c r="E34" s="21"/>
      <c r="F34" s="26"/>
      <c r="G34" s="20"/>
      <c r="H34" s="20"/>
      <c r="I34" s="7"/>
      <c r="J34" s="7"/>
    </row>
    <row r="35" spans="1:10" ht="13.5">
      <c r="A35" s="5">
        <v>5</v>
      </c>
      <c r="B35" s="17" t="s">
        <v>23</v>
      </c>
      <c r="C35" s="6">
        <v>80000000</v>
      </c>
      <c r="D35" s="19">
        <f>SUM(D36:D36)</f>
        <v>21150000</v>
      </c>
      <c r="E35" s="21">
        <f>(D35*100)/C35</f>
        <v>26.4375</v>
      </c>
      <c r="F35" s="26">
        <v>0.063</v>
      </c>
      <c r="G35" s="20">
        <v>1</v>
      </c>
      <c r="H35" s="28">
        <v>1</v>
      </c>
      <c r="I35" s="7">
        <f>(H35*100)/G35-100</f>
        <v>0</v>
      </c>
      <c r="J35" s="7">
        <f>D35*((ROUND(F35*H35,4)))</f>
        <v>1332450</v>
      </c>
    </row>
    <row r="36" spans="1:10" ht="13.5">
      <c r="A36" s="5"/>
      <c r="B36" s="17"/>
      <c r="C36" s="27" t="s">
        <v>29</v>
      </c>
      <c r="D36" s="19">
        <v>21150000</v>
      </c>
      <c r="E36" s="21"/>
      <c r="F36" s="26"/>
      <c r="G36" s="20"/>
      <c r="H36" s="20"/>
      <c r="I36" s="7"/>
      <c r="J36" s="7"/>
    </row>
    <row r="37" spans="1:10" ht="13.5">
      <c r="A37" s="5"/>
      <c r="B37" s="17"/>
      <c r="C37" s="27"/>
      <c r="D37" s="19"/>
      <c r="E37" s="21"/>
      <c r="F37" s="26"/>
      <c r="G37" s="20"/>
      <c r="H37" s="20"/>
      <c r="I37" s="7"/>
      <c r="J37" s="7"/>
    </row>
    <row r="38" spans="1:10" ht="13.5">
      <c r="A38" s="5">
        <v>6</v>
      </c>
      <c r="B38" s="17" t="s">
        <v>34</v>
      </c>
      <c r="C38" s="6">
        <v>100000000</v>
      </c>
      <c r="D38" s="19">
        <f>SUM(D39:D40)</f>
        <v>26500000</v>
      </c>
      <c r="E38" s="21">
        <f>(D38*100)/C38</f>
        <v>26.5</v>
      </c>
      <c r="F38" s="26">
        <v>0.029</v>
      </c>
      <c r="G38" s="20">
        <v>1</v>
      </c>
      <c r="H38" s="28">
        <v>1</v>
      </c>
      <c r="I38" s="7">
        <f>(H38*100)/G38-100</f>
        <v>0</v>
      </c>
      <c r="J38" s="7">
        <f>D38*((ROUND(F38*H38,4)))</f>
        <v>768500</v>
      </c>
    </row>
    <row r="39" spans="1:10" ht="13.5">
      <c r="A39" s="5"/>
      <c r="B39" s="17"/>
      <c r="C39" s="27" t="s">
        <v>29</v>
      </c>
      <c r="D39" s="19">
        <v>25900000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27" t="s">
        <v>35</v>
      </c>
      <c r="D40" s="19">
        <v>600000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6"/>
      <c r="D41" s="19"/>
      <c r="E41" s="21"/>
      <c r="F41" s="26"/>
      <c r="G41" s="20"/>
      <c r="H41" s="20"/>
      <c r="I41" s="7"/>
      <c r="J41" s="7"/>
    </row>
    <row r="42" spans="1:10" ht="13.5">
      <c r="A42" s="14"/>
      <c r="B42" s="13" t="s">
        <v>14</v>
      </c>
      <c r="C42" s="16">
        <f>SUM(C10:C41)</f>
        <v>760000000</v>
      </c>
      <c r="D42" s="16">
        <f>SUM(D10,D16,D25,D31,D35,D38)</f>
        <v>572001000</v>
      </c>
      <c r="E42" s="22">
        <f>(D42*100)/C42</f>
        <v>75.26328947368421</v>
      </c>
      <c r="F42" s="11"/>
      <c r="G42" s="15"/>
      <c r="H42" s="15"/>
      <c r="I42" s="15"/>
      <c r="J42" s="25">
        <f>SUM(J10,J16,J25,J31,J35,J38)</f>
        <v>31971553</v>
      </c>
    </row>
    <row r="43" spans="2:3" ht="13.5">
      <c r="B43" s="5"/>
      <c r="C43" s="12"/>
    </row>
    <row r="44" spans="2:3" ht="13.5">
      <c r="B44" s="5"/>
      <c r="C44" s="12"/>
    </row>
    <row r="45" spans="2:3" ht="13.5">
      <c r="B45" s="5"/>
      <c r="C45" s="12"/>
    </row>
    <row r="46" spans="2:3" ht="13.5">
      <c r="B46" s="5"/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2009-08-28T13:35:35Z</dcterms:modified>
  <cp:category/>
  <cp:version/>
  <cp:contentType/>
  <cp:contentStatus/>
</cp:coreProperties>
</file>