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0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<sst xmlns="http://schemas.openxmlformats.org/spreadsheetml/2006/main" count="82" uniqueCount="48">
  <si>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</si>
  <si>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</si>
  <si>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</si>
  <si>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</si>
  <si>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</si>
  <si>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</si>
  <si>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</si>
  <si>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</si>
  <si>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</si>
  <si>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</si>
  <si>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</si>
  <si>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</si>
  <si>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</si>
  <si>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</si>
  <si>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</si>
  <si>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</si>
  <si>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</si>
  <si>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</si>
  <si>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</si>
  <si>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DF/GO</t>
  </si>
  <si>
    <t>MT - Região I</t>
  </si>
  <si>
    <t>MT - Região II</t>
  </si>
  <si>
    <t>MT - Região III</t>
  </si>
  <si>
    <t>MS</t>
  </si>
  <si>
    <t>BNM</t>
  </si>
  <si>
    <t>BBM GO</t>
  </si>
  <si>
    <t>BCMMT</t>
  </si>
  <si>
    <t>BBM PR</t>
  </si>
  <si>
    <t>BMR</t>
  </si>
  <si>
    <t xml:space="preserve">BCMM </t>
  </si>
  <si>
    <t>PEP</t>
  </si>
  <si>
    <t>BHCP</t>
  </si>
  <si>
    <t>BBM CE</t>
  </si>
  <si>
    <t>PR</t>
  </si>
  <si>
    <t>BA</t>
  </si>
  <si>
    <t>MA</t>
  </si>
  <si>
    <t>MG</t>
  </si>
  <si>
    <t>PI</t>
  </si>
  <si>
    <t>RO</t>
  </si>
  <si>
    <t>TO</t>
  </si>
  <si>
    <t>BBM UB</t>
  </si>
  <si>
    <t>BCSP</t>
  </si>
  <si>
    <t>BMCS</t>
  </si>
  <si>
    <t>BBM MS</t>
  </si>
  <si>
    <t xml:space="preserve">BHCP </t>
  </si>
  <si>
    <t>RETIRADO</t>
  </si>
  <si>
    <t xml:space="preserve">  AVISO DE LEILÃO DE PRÊMIO PARA O ESCOAMENTO DE MILHO EM GRÃOS – PEP Nº 300/09 - 15/09/2009</t>
  </si>
  <si>
    <t>BMCG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</si>
</sst>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7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30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34</v>
      </c>
      <c r="C10" s="6">
        <v>50000000</v>
      </c>
      <c r="D10" s="19">
        <f>SUM(D11:D14)</f>
        <v>13960000</v>
      </c>
      <c r="E10" s="21">
        <f>(D10*100)/C10</f>
        <v>27.92</v>
      </c>
      <c r="F10" s="26">
        <v>0.046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642160</v>
      </c>
    </row>
    <row r="11" spans="1:10" ht="13.5">
      <c r="A11" s="5"/>
      <c r="B11" s="17"/>
      <c r="C11" s="27" t="s">
        <v>24</v>
      </c>
      <c r="D11" s="19">
        <v>2400000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28</v>
      </c>
      <c r="D12" s="19">
        <v>2380000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31</v>
      </c>
      <c r="D13" s="19">
        <v>6920000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32</v>
      </c>
      <c r="D14" s="19">
        <v>2260000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19</v>
      </c>
      <c r="C16" s="6">
        <v>60000000</v>
      </c>
      <c r="D16" s="19">
        <f>SUM(D17:D24)</f>
        <v>24693000</v>
      </c>
      <c r="E16" s="21">
        <f>(D16*100)/C16</f>
        <v>41.155</v>
      </c>
      <c r="F16" s="26">
        <v>0.053</v>
      </c>
      <c r="G16" s="20">
        <v>1</v>
      </c>
      <c r="H16" s="28">
        <v>1</v>
      </c>
      <c r="I16" s="7">
        <f>(H16*100)/G16-100</f>
        <v>0</v>
      </c>
      <c r="J16" s="7">
        <f>D16*((ROUND(F16*H16,4)))</f>
        <v>1308729</v>
      </c>
    </row>
    <row r="17" spans="1:10" ht="13.5">
      <c r="A17" s="5"/>
      <c r="B17" s="17"/>
      <c r="C17" s="27" t="s">
        <v>47</v>
      </c>
      <c r="D17" s="19">
        <v>2000000</v>
      </c>
      <c r="E17" s="21"/>
      <c r="F17" s="26"/>
      <c r="G17" s="20"/>
      <c r="H17" s="28"/>
      <c r="I17" s="7"/>
      <c r="J17" s="7"/>
    </row>
    <row r="18" spans="1:10" ht="13.5">
      <c r="A18" s="5"/>
      <c r="B18" s="17"/>
      <c r="C18" s="27" t="s">
        <v>24</v>
      </c>
      <c r="D18" s="19">
        <v>6360000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27" t="s">
        <v>28</v>
      </c>
      <c r="D19" s="19">
        <v>400000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18</v>
      </c>
      <c r="D20" s="19">
        <v>1258000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31</v>
      </c>
      <c r="D21" s="19">
        <v>600000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27</v>
      </c>
      <c r="D22" s="19">
        <v>5000000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25</v>
      </c>
      <c r="D23" s="19">
        <v>240000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32</v>
      </c>
      <c r="D24" s="19">
        <v>8835000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6"/>
      <c r="G25" s="20"/>
      <c r="H25" s="20"/>
      <c r="I25" s="7"/>
      <c r="J25" s="7"/>
    </row>
    <row r="26" spans="1:10" ht="13.5">
      <c r="A26" s="5">
        <v>3</v>
      </c>
      <c r="B26" s="17" t="s">
        <v>20</v>
      </c>
      <c r="C26" s="6">
        <v>270000000</v>
      </c>
      <c r="D26" s="19">
        <f>SUM(D27:D31)</f>
        <v>261200000</v>
      </c>
      <c r="E26" s="21">
        <f>(D26*100)/C26</f>
        <v>96.74074074074075</v>
      </c>
      <c r="F26" s="26">
        <v>0.111</v>
      </c>
      <c r="G26" s="20">
        <v>1</v>
      </c>
      <c r="H26" s="28">
        <v>0.68</v>
      </c>
      <c r="I26" s="7">
        <f>(H26*100)/G26-100</f>
        <v>-32</v>
      </c>
      <c r="J26" s="7">
        <f>D26*((ROUND(F26*H26,4)))</f>
        <v>19720600</v>
      </c>
    </row>
    <row r="27" spans="1:10" ht="13.5">
      <c r="A27" s="5"/>
      <c r="B27" s="17"/>
      <c r="C27" s="27" t="s">
        <v>41</v>
      </c>
      <c r="D27" s="19">
        <v>70000000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42</v>
      </c>
      <c r="D28" s="19">
        <v>2200000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24</v>
      </c>
      <c r="D29" s="19">
        <v>50000000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27" t="s">
        <v>27</v>
      </c>
      <c r="D30" s="19">
        <v>133000000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27" t="s">
        <v>32</v>
      </c>
      <c r="D31" s="19">
        <v>6000000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6"/>
      <c r="D32" s="19"/>
      <c r="E32" s="21"/>
      <c r="F32" s="26"/>
      <c r="G32" s="20"/>
      <c r="H32" s="20"/>
      <c r="I32" s="7"/>
      <c r="J32" s="7"/>
    </row>
    <row r="33" spans="1:10" ht="13.5">
      <c r="A33" s="5">
        <v>4</v>
      </c>
      <c r="B33" s="17" t="s">
        <v>21</v>
      </c>
      <c r="C33" s="6">
        <v>200000000</v>
      </c>
      <c r="D33" s="19">
        <f>SUM(D34:D41)</f>
        <v>200000000</v>
      </c>
      <c r="E33" s="21">
        <f>(D33*100)/C33</f>
        <v>100</v>
      </c>
      <c r="F33" s="26">
        <v>0.101</v>
      </c>
      <c r="G33" s="20">
        <v>1</v>
      </c>
      <c r="H33" s="28">
        <v>0.9</v>
      </c>
      <c r="I33" s="7">
        <f>(H33*100)/G33-100</f>
        <v>-10</v>
      </c>
      <c r="J33" s="7">
        <f>D33*((ROUND(F33*H33,4)))</f>
        <v>18180000</v>
      </c>
    </row>
    <row r="34" spans="1:10" ht="13.5">
      <c r="A34" s="5"/>
      <c r="B34" s="17"/>
      <c r="C34" s="27" t="s">
        <v>41</v>
      </c>
      <c r="D34" s="19">
        <v>77000000</v>
      </c>
      <c r="E34" s="21"/>
      <c r="F34" s="26"/>
      <c r="G34" s="20"/>
      <c r="H34" s="20"/>
      <c r="I34" s="7"/>
      <c r="J34" s="7"/>
    </row>
    <row r="35" spans="1:10" ht="13.5">
      <c r="A35" s="5"/>
      <c r="B35" s="17"/>
      <c r="C35" s="27" t="s">
        <v>42</v>
      </c>
      <c r="D35" s="19">
        <v>6800000</v>
      </c>
      <c r="E35" s="21"/>
      <c r="F35" s="26"/>
      <c r="G35" s="20"/>
      <c r="H35" s="20"/>
      <c r="I35" s="7"/>
      <c r="J35" s="7"/>
    </row>
    <row r="36" spans="1:10" ht="13.5">
      <c r="A36" s="5"/>
      <c r="B36" s="17"/>
      <c r="C36" s="27" t="s">
        <v>26</v>
      </c>
      <c r="D36" s="19">
        <v>18000000</v>
      </c>
      <c r="E36" s="21"/>
      <c r="F36" s="26"/>
      <c r="G36" s="20"/>
      <c r="H36" s="20"/>
      <c r="I36" s="7"/>
      <c r="J36" s="7"/>
    </row>
    <row r="37" spans="1:10" ht="13.5">
      <c r="A37" s="5"/>
      <c r="B37" s="17"/>
      <c r="C37" s="27" t="s">
        <v>24</v>
      </c>
      <c r="D37" s="19">
        <v>60629000</v>
      </c>
      <c r="E37" s="21"/>
      <c r="F37" s="26"/>
      <c r="G37" s="20"/>
      <c r="H37" s="20"/>
      <c r="I37" s="7"/>
      <c r="J37" s="7"/>
    </row>
    <row r="38" spans="1:10" ht="13.5">
      <c r="A38" s="5"/>
      <c r="B38" s="17"/>
      <c r="C38" s="27" t="s">
        <v>18</v>
      </c>
      <c r="D38" s="19">
        <v>1200000</v>
      </c>
      <c r="E38" s="21"/>
      <c r="F38" s="26"/>
      <c r="G38" s="20"/>
      <c r="H38" s="20"/>
      <c r="I38" s="7"/>
      <c r="J38" s="7"/>
    </row>
    <row r="39" spans="1:10" ht="13.5">
      <c r="A39" s="5"/>
      <c r="B39" s="17"/>
      <c r="C39" s="27" t="s">
        <v>43</v>
      </c>
      <c r="D39" s="19">
        <v>10371000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27" t="s">
        <v>27</v>
      </c>
      <c r="D40" s="19">
        <v>20000000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27" t="s">
        <v>40</v>
      </c>
      <c r="D41" s="19">
        <v>6000000</v>
      </c>
      <c r="E41" s="21"/>
      <c r="F41" s="26"/>
      <c r="G41" s="20"/>
      <c r="H41" s="20"/>
      <c r="I41" s="7"/>
      <c r="J41" s="7"/>
    </row>
    <row r="42" spans="1:10" ht="13.5">
      <c r="A42" s="5"/>
      <c r="B42" s="17"/>
      <c r="C42" s="6"/>
      <c r="D42" s="19"/>
      <c r="E42" s="21"/>
      <c r="F42" s="26"/>
      <c r="G42" s="20"/>
      <c r="H42" s="20"/>
      <c r="I42" s="7"/>
      <c r="J42" s="7"/>
    </row>
    <row r="43" spans="1:10" ht="13.5">
      <c r="A43" s="5">
        <v>5</v>
      </c>
      <c r="B43" s="17" t="s">
        <v>22</v>
      </c>
      <c r="C43" s="6">
        <v>100000000</v>
      </c>
      <c r="D43" s="19">
        <f>SUM(D44:D49)</f>
        <v>100000000</v>
      </c>
      <c r="E43" s="21">
        <f>(D43*100)/C43</f>
        <v>100</v>
      </c>
      <c r="F43" s="26">
        <v>0.091</v>
      </c>
      <c r="G43" s="20">
        <v>1</v>
      </c>
      <c r="H43" s="28">
        <v>0.56</v>
      </c>
      <c r="I43" s="7">
        <f>(H43*100)/G43-100</f>
        <v>-43.99999999999999</v>
      </c>
      <c r="J43" s="7">
        <f>D43*((ROUND(F43*H43,4)))</f>
        <v>5100000</v>
      </c>
    </row>
    <row r="44" spans="1:10" ht="13.5">
      <c r="A44" s="5"/>
      <c r="B44" s="17"/>
      <c r="C44" s="27" t="s">
        <v>41</v>
      </c>
      <c r="D44" s="19">
        <v>40950000</v>
      </c>
      <c r="E44" s="21"/>
      <c r="F44" s="26"/>
      <c r="G44" s="20"/>
      <c r="H44" s="20"/>
      <c r="I44" s="7"/>
      <c r="J44" s="7"/>
    </row>
    <row r="45" spans="1:10" ht="13.5">
      <c r="A45" s="5"/>
      <c r="B45" s="17"/>
      <c r="C45" s="27" t="s">
        <v>26</v>
      </c>
      <c r="D45" s="19">
        <v>3000000</v>
      </c>
      <c r="E45" s="21"/>
      <c r="F45" s="26"/>
      <c r="G45" s="20"/>
      <c r="H45" s="20"/>
      <c r="I45" s="7"/>
      <c r="J45" s="7"/>
    </row>
    <row r="46" spans="1:10" ht="13.5">
      <c r="A46" s="5"/>
      <c r="B46" s="17"/>
      <c r="C46" s="27" t="s">
        <v>29</v>
      </c>
      <c r="D46" s="19">
        <v>20000000</v>
      </c>
      <c r="E46" s="21"/>
      <c r="F46" s="26"/>
      <c r="G46" s="20"/>
      <c r="H46" s="20"/>
      <c r="I46" s="7"/>
      <c r="J46" s="7"/>
    </row>
    <row r="47" spans="1:10" ht="13.5">
      <c r="A47" s="5"/>
      <c r="B47" s="17"/>
      <c r="C47" s="27" t="s">
        <v>43</v>
      </c>
      <c r="D47" s="19">
        <v>30000000</v>
      </c>
      <c r="E47" s="21"/>
      <c r="F47" s="26"/>
      <c r="G47" s="20"/>
      <c r="H47" s="20"/>
      <c r="I47" s="7"/>
      <c r="J47" s="7"/>
    </row>
    <row r="48" spans="1:10" ht="13.5">
      <c r="A48" s="5"/>
      <c r="B48" s="17"/>
      <c r="C48" s="27" t="s">
        <v>27</v>
      </c>
      <c r="D48" s="19">
        <v>6000000</v>
      </c>
      <c r="E48" s="21"/>
      <c r="F48" s="26"/>
      <c r="G48" s="20"/>
      <c r="H48" s="20"/>
      <c r="I48" s="7"/>
      <c r="J48" s="7"/>
    </row>
    <row r="49" spans="1:10" ht="13.5">
      <c r="A49" s="5"/>
      <c r="B49" s="17"/>
      <c r="C49" s="27" t="s">
        <v>40</v>
      </c>
      <c r="D49" s="19">
        <v>50000</v>
      </c>
      <c r="E49" s="21"/>
      <c r="F49" s="26"/>
      <c r="G49" s="20"/>
      <c r="H49" s="20"/>
      <c r="I49" s="7"/>
      <c r="J49" s="7"/>
    </row>
    <row r="50" spans="1:10" ht="13.5">
      <c r="A50" s="5"/>
      <c r="B50" s="17"/>
      <c r="C50" s="27"/>
      <c r="D50" s="19"/>
      <c r="E50" s="21"/>
      <c r="F50" s="26"/>
      <c r="G50" s="20"/>
      <c r="H50" s="20"/>
      <c r="I50" s="7"/>
      <c r="J50" s="7"/>
    </row>
    <row r="51" spans="1:10" ht="13.5">
      <c r="A51" s="5">
        <v>6</v>
      </c>
      <c r="B51" s="17" t="s">
        <v>23</v>
      </c>
      <c r="C51" s="6">
        <v>30000000</v>
      </c>
      <c r="D51" s="19">
        <f>SUM(D52:D52)</f>
        <v>0</v>
      </c>
      <c r="E51" s="21">
        <f>(D51*100)/C51</f>
        <v>0</v>
      </c>
      <c r="F51" s="26">
        <v>0.063</v>
      </c>
      <c r="G51" s="20">
        <v>1</v>
      </c>
      <c r="H51" s="7">
        <v>0</v>
      </c>
      <c r="I51" s="7">
        <v>0</v>
      </c>
      <c r="J51" s="7">
        <f>D51*((ROUND(F51*H51,4)))</f>
        <v>0</v>
      </c>
    </row>
    <row r="52" spans="1:10" ht="13.5">
      <c r="A52" s="5"/>
      <c r="B52" s="17"/>
      <c r="C52" s="27" t="s">
        <v>45</v>
      </c>
      <c r="D52" s="19"/>
      <c r="E52" s="21"/>
      <c r="F52" s="26"/>
      <c r="G52" s="20"/>
      <c r="H52" s="20"/>
      <c r="I52" s="7"/>
      <c r="J52" s="7"/>
    </row>
    <row r="53" spans="1:10" ht="13.5">
      <c r="A53" s="5"/>
      <c r="B53" s="17"/>
      <c r="C53" s="27"/>
      <c r="D53" s="19"/>
      <c r="E53" s="21"/>
      <c r="F53" s="26"/>
      <c r="G53" s="20"/>
      <c r="H53" s="20"/>
      <c r="I53" s="7"/>
      <c r="J53" s="7"/>
    </row>
    <row r="54" spans="1:10" ht="13.5">
      <c r="A54" s="5">
        <v>7</v>
      </c>
      <c r="B54" s="17" t="s">
        <v>35</v>
      </c>
      <c r="C54" s="6">
        <v>10000000</v>
      </c>
      <c r="D54" s="19">
        <f>SUM(D55)</f>
        <v>0</v>
      </c>
      <c r="E54" s="21">
        <f>(D54*100)/C54</f>
        <v>0</v>
      </c>
      <c r="F54" s="26">
        <v>0.043</v>
      </c>
      <c r="G54" s="20">
        <v>1</v>
      </c>
      <c r="H54" s="7">
        <v>0</v>
      </c>
      <c r="I54" s="7">
        <v>0</v>
      </c>
      <c r="J54" s="7">
        <f>D54*((ROUND(F54*H54,4)))</f>
        <v>0</v>
      </c>
    </row>
    <row r="55" spans="1:10" ht="13.5">
      <c r="A55" s="5"/>
      <c r="B55" s="17"/>
      <c r="C55" s="27" t="s">
        <v>45</v>
      </c>
      <c r="D55" s="19"/>
      <c r="E55" s="21"/>
      <c r="F55" s="26"/>
      <c r="G55" s="20"/>
      <c r="H55" s="20"/>
      <c r="I55" s="7"/>
      <c r="J55" s="7"/>
    </row>
    <row r="56" spans="1:10" ht="13.5">
      <c r="A56" s="5"/>
      <c r="B56" s="17"/>
      <c r="C56" s="27"/>
      <c r="D56" s="19"/>
      <c r="E56" s="21"/>
      <c r="F56" s="26"/>
      <c r="G56" s="20"/>
      <c r="H56" s="20"/>
      <c r="I56" s="7"/>
      <c r="J56" s="7"/>
    </row>
    <row r="57" spans="1:10" ht="13.5">
      <c r="A57" s="5">
        <v>8</v>
      </c>
      <c r="B57" s="17" t="s">
        <v>36</v>
      </c>
      <c r="C57" s="6">
        <v>10000000</v>
      </c>
      <c r="D57" s="19">
        <f>SUM(D58:D61)</f>
        <v>9558500</v>
      </c>
      <c r="E57" s="21">
        <f>(D57*100)/C57</f>
        <v>95.585</v>
      </c>
      <c r="F57" s="26">
        <v>0.066</v>
      </c>
      <c r="G57" s="20">
        <v>1</v>
      </c>
      <c r="H57" s="28">
        <v>1</v>
      </c>
      <c r="I57" s="7">
        <f>(H57*100)/G57-100</f>
        <v>0</v>
      </c>
      <c r="J57" s="7">
        <f>D57*((ROUND(F57*H57,4)))</f>
        <v>630861</v>
      </c>
    </row>
    <row r="58" spans="1:10" ht="13.5">
      <c r="A58" s="5"/>
      <c r="B58" s="17"/>
      <c r="C58" s="27" t="s">
        <v>28</v>
      </c>
      <c r="D58" s="19">
        <v>2438000</v>
      </c>
      <c r="E58" s="21"/>
      <c r="F58" s="26"/>
      <c r="G58" s="20"/>
      <c r="H58" s="20"/>
      <c r="I58" s="7"/>
      <c r="J58" s="7"/>
    </row>
    <row r="59" spans="1:10" ht="13.5">
      <c r="A59" s="5"/>
      <c r="B59" s="17"/>
      <c r="C59" s="27" t="s">
        <v>44</v>
      </c>
      <c r="D59" s="19">
        <v>1462500</v>
      </c>
      <c r="E59" s="21"/>
      <c r="F59" s="26"/>
      <c r="G59" s="20"/>
      <c r="H59" s="20"/>
      <c r="I59" s="7"/>
      <c r="J59" s="7"/>
    </row>
    <row r="60" spans="1:10" ht="13.5">
      <c r="A60" s="5"/>
      <c r="B60" s="17"/>
      <c r="C60" s="27" t="s">
        <v>25</v>
      </c>
      <c r="D60" s="19">
        <v>1800000</v>
      </c>
      <c r="E60" s="21"/>
      <c r="F60" s="26"/>
      <c r="G60" s="20"/>
      <c r="H60" s="20"/>
      <c r="I60" s="7"/>
      <c r="J60" s="7"/>
    </row>
    <row r="61" spans="1:10" ht="13.5">
      <c r="A61" s="5"/>
      <c r="B61" s="17"/>
      <c r="C61" s="27" t="s">
        <v>40</v>
      </c>
      <c r="D61" s="19">
        <v>3858000</v>
      </c>
      <c r="E61" s="21"/>
      <c r="F61" s="26"/>
      <c r="G61" s="20"/>
      <c r="H61" s="20"/>
      <c r="I61" s="7"/>
      <c r="J61" s="7"/>
    </row>
    <row r="62" spans="1:10" ht="13.5">
      <c r="A62" s="5"/>
      <c r="B62" s="17"/>
      <c r="C62" s="27"/>
      <c r="D62" s="19"/>
      <c r="E62" s="21"/>
      <c r="F62" s="26"/>
      <c r="G62" s="20"/>
      <c r="H62" s="20"/>
      <c r="I62" s="7"/>
      <c r="J62" s="7"/>
    </row>
    <row r="63" spans="1:10" ht="13.5">
      <c r="A63" s="5">
        <v>9</v>
      </c>
      <c r="B63" s="17" t="s">
        <v>33</v>
      </c>
      <c r="C63" s="6">
        <v>40000000</v>
      </c>
      <c r="D63" s="19">
        <f>SUM(D64)</f>
        <v>2000000</v>
      </c>
      <c r="E63" s="21">
        <f>(D63*100)/C63</f>
        <v>5</v>
      </c>
      <c r="F63" s="26">
        <v>0.029</v>
      </c>
      <c r="G63" s="20">
        <v>1</v>
      </c>
      <c r="H63" s="28">
        <v>1</v>
      </c>
      <c r="I63" s="7">
        <f>(H63*100)/G63-100</f>
        <v>0</v>
      </c>
      <c r="J63" s="7">
        <f>D63*((ROUND(F63*H63,4)))</f>
        <v>58000</v>
      </c>
    </row>
    <row r="64" spans="1:10" ht="13.5">
      <c r="A64" s="5"/>
      <c r="B64" s="17"/>
      <c r="C64" s="27" t="s">
        <v>40</v>
      </c>
      <c r="D64" s="19">
        <v>2000000</v>
      </c>
      <c r="E64" s="21"/>
      <c r="F64" s="26"/>
      <c r="G64" s="20"/>
      <c r="H64" s="20"/>
      <c r="I64" s="7"/>
      <c r="J64" s="7"/>
    </row>
    <row r="65" spans="1:10" ht="13.5">
      <c r="A65" s="5"/>
      <c r="B65" s="17"/>
      <c r="C65" s="27"/>
      <c r="D65" s="19"/>
      <c r="E65" s="21"/>
      <c r="F65" s="26"/>
      <c r="G65" s="20"/>
      <c r="H65" s="20"/>
      <c r="I65" s="7"/>
      <c r="J65" s="7"/>
    </row>
    <row r="66" spans="1:10" ht="13.5">
      <c r="A66" s="5">
        <v>10</v>
      </c>
      <c r="B66" s="17" t="s">
        <v>37</v>
      </c>
      <c r="C66" s="6">
        <v>10000000</v>
      </c>
      <c r="D66" s="19">
        <f>SUM(D67)</f>
        <v>4060000</v>
      </c>
      <c r="E66" s="21">
        <f>(D66*100)/C66</f>
        <v>40.6</v>
      </c>
      <c r="F66" s="26">
        <v>0.041</v>
      </c>
      <c r="G66" s="20">
        <v>1</v>
      </c>
      <c r="H66" s="28">
        <v>1</v>
      </c>
      <c r="I66" s="7">
        <f>(H66*100)/G66-100</f>
        <v>0</v>
      </c>
      <c r="J66" s="7">
        <f>D66*((ROUND(F66*H66,4)))</f>
        <v>166460</v>
      </c>
    </row>
    <row r="67" spans="1:10" ht="13.5">
      <c r="A67" s="5"/>
      <c r="B67" s="17"/>
      <c r="C67" s="27" t="s">
        <v>32</v>
      </c>
      <c r="D67" s="19">
        <v>4060000</v>
      </c>
      <c r="E67" s="21"/>
      <c r="F67" s="26"/>
      <c r="G67" s="20"/>
      <c r="H67" s="20"/>
      <c r="I67" s="7"/>
      <c r="J67" s="7"/>
    </row>
    <row r="68" spans="1:10" ht="13.5">
      <c r="A68" s="5"/>
      <c r="B68" s="17"/>
      <c r="C68" s="27"/>
      <c r="D68" s="19"/>
      <c r="E68" s="21"/>
      <c r="F68" s="26"/>
      <c r="G68" s="20"/>
      <c r="H68" s="20"/>
      <c r="I68" s="7"/>
      <c r="J68" s="7"/>
    </row>
    <row r="69" spans="1:10" ht="13.5">
      <c r="A69" s="5">
        <v>11</v>
      </c>
      <c r="B69" s="17" t="s">
        <v>38</v>
      </c>
      <c r="C69" s="6">
        <v>10000000</v>
      </c>
      <c r="D69" s="19">
        <f>SUM(D70:D71)</f>
        <v>10000000</v>
      </c>
      <c r="E69" s="21">
        <f>(D69*100)/C69</f>
        <v>100</v>
      </c>
      <c r="F69" s="26">
        <v>0.089</v>
      </c>
      <c r="G69" s="20">
        <v>1</v>
      </c>
      <c r="H69" s="28">
        <v>1</v>
      </c>
      <c r="I69" s="7">
        <f>(H69*100)/G69-100</f>
        <v>0</v>
      </c>
      <c r="J69" s="7">
        <f>D69*((ROUND(F69*H69,4)))</f>
        <v>890000</v>
      </c>
    </row>
    <row r="70" spans="1:10" ht="13.5">
      <c r="A70" s="5"/>
      <c r="B70" s="17"/>
      <c r="C70" s="27" t="s">
        <v>41</v>
      </c>
      <c r="D70" s="19">
        <v>8200000</v>
      </c>
      <c r="E70" s="21"/>
      <c r="F70" s="26"/>
      <c r="G70" s="20"/>
      <c r="H70" s="20"/>
      <c r="I70" s="7"/>
      <c r="J70" s="7"/>
    </row>
    <row r="71" spans="1:10" ht="13.5">
      <c r="A71" s="5"/>
      <c r="B71" s="17"/>
      <c r="C71" s="27" t="s">
        <v>18</v>
      </c>
      <c r="D71" s="19">
        <v>1800000</v>
      </c>
      <c r="E71" s="21"/>
      <c r="F71" s="26"/>
      <c r="G71" s="20"/>
      <c r="H71" s="20"/>
      <c r="I71" s="7"/>
      <c r="J71" s="7"/>
    </row>
    <row r="72" spans="1:10" ht="13.5">
      <c r="A72" s="5"/>
      <c r="B72" s="17"/>
      <c r="C72" s="27"/>
      <c r="D72" s="19"/>
      <c r="E72" s="21"/>
      <c r="F72" s="26"/>
      <c r="G72" s="20"/>
      <c r="H72" s="20"/>
      <c r="I72" s="7"/>
      <c r="J72" s="7"/>
    </row>
    <row r="73" spans="1:10" ht="13.5">
      <c r="A73" s="5">
        <v>12</v>
      </c>
      <c r="B73" s="17" t="s">
        <v>39</v>
      </c>
      <c r="C73" s="6">
        <v>10000000</v>
      </c>
      <c r="D73" s="19">
        <f>SUM(D74)</f>
        <v>0</v>
      </c>
      <c r="E73" s="21">
        <f>(D73*100)/C73</f>
        <v>0</v>
      </c>
      <c r="F73" s="26">
        <v>0.053</v>
      </c>
      <c r="G73" s="20">
        <v>1</v>
      </c>
      <c r="H73" s="7">
        <v>0</v>
      </c>
      <c r="I73" s="7">
        <v>0</v>
      </c>
      <c r="J73" s="7">
        <f>D73*((ROUND(F73*H73,4)))</f>
        <v>0</v>
      </c>
    </row>
    <row r="74" spans="1:10" ht="13.5">
      <c r="A74" s="5"/>
      <c r="B74" s="17"/>
      <c r="C74" s="27" t="s">
        <v>45</v>
      </c>
      <c r="D74" s="19"/>
      <c r="E74" s="21"/>
      <c r="F74" s="26"/>
      <c r="G74" s="20"/>
      <c r="H74" s="20"/>
      <c r="I74" s="7"/>
      <c r="J74" s="7"/>
    </row>
    <row r="75" spans="1:10" ht="13.5">
      <c r="A75" s="5"/>
      <c r="B75" s="17"/>
      <c r="C75" s="27"/>
      <c r="D75" s="19"/>
      <c r="E75" s="21"/>
      <c r="F75" s="26"/>
      <c r="G75" s="20"/>
      <c r="H75" s="20"/>
      <c r="I75" s="7"/>
      <c r="J75" s="7"/>
    </row>
    <row r="76" spans="1:10" ht="13.5">
      <c r="A76" s="14"/>
      <c r="B76" s="13" t="s">
        <v>14</v>
      </c>
      <c r="C76" s="16">
        <f>SUM(C10:C75)</f>
        <v>800000000</v>
      </c>
      <c r="D76" s="16">
        <f>SUM(D10,D16,D26,D33,D43,D51,D54,D57,D63,D66,D69,D73)</f>
        <v>625471500</v>
      </c>
      <c r="E76" s="22">
        <f>(D76*100)/C76</f>
        <v>78.1839375</v>
      </c>
      <c r="F76" s="11"/>
      <c r="G76" s="15"/>
      <c r="H76" s="15"/>
      <c r="I76" s="15"/>
      <c r="J76" s="25">
        <f>SUM(J10,J16,J26,J33,J43,J51,J54,J57,J63,J66,J69,J73)</f>
        <v>46696810</v>
      </c>
    </row>
    <row r="77" spans="2:3" ht="13.5">
      <c r="B77" s="5"/>
      <c r="C77" s="12"/>
    </row>
    <row r="78" spans="2:3" ht="13.5">
      <c r="B78" s="5"/>
      <c r="C78" s="12"/>
    </row>
    <row r="79" spans="2:3" ht="13.5">
      <c r="B79" s="5"/>
      <c r="C79" s="12"/>
    </row>
    <row r="80" spans="2:3" ht="13.5">
      <c r="B80" s="5"/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2009-01-29T12:30:25Z</cp:lastPrinted>
  <dcterms:created xsi:type="dcterms:W3CDTF">2005-05-09T20:19:33Z</dcterms:created>
  <dcterms:modified xsi:type="dcterms:W3CDTF">2009-09-15T17:40:59Z</dcterms:modified>
  <cp:category/>
  <cp:version/>
  <cp:contentType/>
  <cp:contentStatus/>
</cp:coreProperties>
</file>