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<sst xmlns="http://schemas.openxmlformats.org/spreadsheetml/2006/main" count="108" uniqueCount="56">
  <si>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</si>
  <si>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</si>
  <si>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</si>
  <si>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</si>
  <si>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</si>
  <si>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</si>
  <si>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</si>
  <si>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</si>
  <si>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</si>
  <si>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</si>
  <si>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</si>
  <si>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</si>
  <si>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</si>
  <si>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</si>
  <si>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</si>
  <si>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</si>
  <si>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</si>
  <si>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</si>
  <si>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</si>
  <si>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Chapadão do Ceu</t>
  </si>
  <si>
    <t>Jatai</t>
  </si>
  <si>
    <t>MS</t>
  </si>
  <si>
    <t>Chapadão do Sul</t>
  </si>
  <si>
    <t>Totais/Médias MS</t>
  </si>
  <si>
    <t>PR</t>
  </si>
  <si>
    <t>Totais/Médias PR</t>
  </si>
  <si>
    <t>MG</t>
  </si>
  <si>
    <t>Totais/Médias MG</t>
  </si>
  <si>
    <t>SP</t>
  </si>
  <si>
    <t>Totais/Médias SP</t>
  </si>
  <si>
    <t>Caiaponia</t>
  </si>
  <si>
    <t>Mineiros</t>
  </si>
  <si>
    <t>Portelandia</t>
  </si>
  <si>
    <t>Aviso de Venda de Milho - 032/2007 de 19/01/2007</t>
  </si>
  <si>
    <t>Uberlandia</t>
  </si>
  <si>
    <t>Deodapolis</t>
  </si>
  <si>
    <t>Navirai</t>
  </si>
  <si>
    <t>Rio Brilhante</t>
  </si>
  <si>
    <t>São Gabriel do Oeste</t>
  </si>
  <si>
    <t>Assis Chateaubriand</t>
  </si>
  <si>
    <t>São Miguel do Iguaçu</t>
  </si>
  <si>
    <t>Araraquara</t>
  </si>
  <si>
    <t>Bernadino de Campos</t>
  </si>
  <si>
    <t>Votoporanga</t>
  </si>
  <si>
    <t>0,306</t>
  </si>
  <si>
    <t>0,329</t>
  </si>
  <si>
    <t>0,289</t>
  </si>
  <si>
    <t>0,339</t>
  </si>
  <si>
    <t>0,341</t>
  </si>
  <si>
    <t>0,330</t>
  </si>
  <si>
    <t>0,321</t>
  </si>
  <si>
    <t>0,368</t>
  </si>
  <si>
    <t>0,290</t>
  </si>
  <si>
    <t>0,311</t>
  </si>
  <si>
    <t>0,292</t>
  </si>
  <si>
    <t>0,366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</si>
</sst>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M48" sqref="M4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30</v>
      </c>
      <c r="C8" s="11">
        <v>5000000</v>
      </c>
      <c r="D8" s="11">
        <v>5000000</v>
      </c>
      <c r="E8" s="12">
        <f>(D8*100)/C8</f>
        <v>100</v>
      </c>
      <c r="F8" s="20" t="s">
        <v>44</v>
      </c>
      <c r="G8" s="20" t="s">
        <v>47</v>
      </c>
      <c r="H8" s="18">
        <f>((G8*100)/F8)-100</f>
        <v>10.784313725490222</v>
      </c>
      <c r="I8" s="12">
        <f>FLOOR(G8,0.00001)*D8</f>
        <v>1695000.0000000002</v>
      </c>
    </row>
    <row r="9" spans="1:9" ht="13.5">
      <c r="A9" s="9">
        <v>2</v>
      </c>
      <c r="B9" s="10" t="s">
        <v>19</v>
      </c>
      <c r="C9" s="11">
        <v>3000000</v>
      </c>
      <c r="D9" s="11">
        <v>3000000</v>
      </c>
      <c r="E9" s="12">
        <f>(D9*100)/C9</f>
        <v>100</v>
      </c>
      <c r="F9" s="20" t="s">
        <v>44</v>
      </c>
      <c r="G9" s="20" t="s">
        <v>44</v>
      </c>
      <c r="H9" s="18">
        <f>((G9*100)/F9)-100</f>
        <v>0</v>
      </c>
      <c r="I9" s="12">
        <f>FLOOR(G9,0.00001)*D9</f>
        <v>918000.0000000001</v>
      </c>
    </row>
    <row r="10" spans="1:9" ht="13.5">
      <c r="A10" s="9">
        <v>3</v>
      </c>
      <c r="B10" s="10" t="s">
        <v>19</v>
      </c>
      <c r="C10" s="11">
        <v>6000000</v>
      </c>
      <c r="D10" s="11">
        <v>1600000</v>
      </c>
      <c r="E10" s="12">
        <f aca="true" t="shared" si="0" ref="E10:E17">(D10*100)/C10</f>
        <v>26.666666666666668</v>
      </c>
      <c r="F10" s="20" t="s">
        <v>44</v>
      </c>
      <c r="G10" s="20" t="s">
        <v>44</v>
      </c>
      <c r="H10" s="18">
        <f aca="true" t="shared" si="1" ref="H10:H17">((G10*100)/F10)-100</f>
        <v>0</v>
      </c>
      <c r="I10" s="12">
        <f aca="true" t="shared" si="2" ref="I10:I17">FLOOR(G10,0.00001)*D10</f>
        <v>489600.00000000006</v>
      </c>
    </row>
    <row r="11" spans="1:9" ht="13.5">
      <c r="A11" s="9">
        <v>4</v>
      </c>
      <c r="B11" s="10" t="s">
        <v>19</v>
      </c>
      <c r="C11" s="11">
        <v>2000000</v>
      </c>
      <c r="D11" s="11">
        <v>1000000</v>
      </c>
      <c r="E11" s="12">
        <f t="shared" si="0"/>
        <v>50</v>
      </c>
      <c r="F11" s="20" t="s">
        <v>44</v>
      </c>
      <c r="G11" s="20" t="s">
        <v>44</v>
      </c>
      <c r="H11" s="18">
        <f t="shared" si="1"/>
        <v>0</v>
      </c>
      <c r="I11" s="12">
        <f t="shared" si="2"/>
        <v>306000.00000000006</v>
      </c>
    </row>
    <row r="12" spans="1:9" ht="13.5">
      <c r="A12" s="9">
        <v>5</v>
      </c>
      <c r="B12" s="10" t="s">
        <v>19</v>
      </c>
      <c r="C12" s="11">
        <v>3897600</v>
      </c>
      <c r="D12" s="11">
        <v>0</v>
      </c>
      <c r="E12" s="12">
        <f t="shared" si="0"/>
        <v>0</v>
      </c>
      <c r="F12" s="20" t="s">
        <v>44</v>
      </c>
      <c r="G12" s="11">
        <v>0</v>
      </c>
      <c r="H12" s="11">
        <v>0</v>
      </c>
      <c r="I12" s="12">
        <f t="shared" si="2"/>
        <v>0</v>
      </c>
    </row>
    <row r="13" spans="1:9" ht="13.5">
      <c r="A13" s="9">
        <v>6</v>
      </c>
      <c r="B13" s="10" t="s">
        <v>19</v>
      </c>
      <c r="C13" s="11">
        <v>1102400</v>
      </c>
      <c r="D13" s="11">
        <v>0</v>
      </c>
      <c r="E13" s="12">
        <f t="shared" si="0"/>
        <v>0</v>
      </c>
      <c r="F13" s="20" t="s">
        <v>44</v>
      </c>
      <c r="G13" s="11">
        <v>0</v>
      </c>
      <c r="H13" s="11">
        <v>0</v>
      </c>
      <c r="I13" s="12">
        <f t="shared" si="2"/>
        <v>0</v>
      </c>
    </row>
    <row r="14" spans="1:9" ht="13.5">
      <c r="A14" s="9">
        <v>7</v>
      </c>
      <c r="B14" s="10" t="s">
        <v>20</v>
      </c>
      <c r="C14" s="11">
        <v>1104120</v>
      </c>
      <c r="D14" s="11">
        <v>1104120</v>
      </c>
      <c r="E14" s="12">
        <f t="shared" si="0"/>
        <v>100</v>
      </c>
      <c r="F14" s="20" t="s">
        <v>44</v>
      </c>
      <c r="G14" s="20" t="s">
        <v>48</v>
      </c>
      <c r="H14" s="18">
        <f t="shared" si="1"/>
        <v>11.437908496732035</v>
      </c>
      <c r="I14" s="12">
        <f t="shared" si="2"/>
        <v>376504.92000000004</v>
      </c>
    </row>
    <row r="15" spans="1:9" ht="13.5">
      <c r="A15" s="9">
        <v>8</v>
      </c>
      <c r="B15" s="10" t="s">
        <v>20</v>
      </c>
      <c r="C15" s="11">
        <v>2000000</v>
      </c>
      <c r="D15" s="11">
        <v>2000000</v>
      </c>
      <c r="E15" s="12">
        <f t="shared" si="0"/>
        <v>100</v>
      </c>
      <c r="F15" s="20" t="s">
        <v>44</v>
      </c>
      <c r="G15" s="20" t="s">
        <v>49</v>
      </c>
      <c r="H15" s="18">
        <f t="shared" si="1"/>
        <v>7.843137254901961</v>
      </c>
      <c r="I15" s="12">
        <f t="shared" si="2"/>
        <v>660000</v>
      </c>
    </row>
    <row r="16" spans="1:9" ht="13.5">
      <c r="A16" s="9">
        <v>9</v>
      </c>
      <c r="B16" s="10" t="s">
        <v>31</v>
      </c>
      <c r="C16" s="11">
        <v>4000000</v>
      </c>
      <c r="D16" s="11">
        <v>4000000</v>
      </c>
      <c r="E16" s="12">
        <f t="shared" si="0"/>
        <v>100</v>
      </c>
      <c r="F16" s="20" t="s">
        <v>44</v>
      </c>
      <c r="G16" s="20" t="s">
        <v>50</v>
      </c>
      <c r="H16" s="18">
        <f t="shared" si="1"/>
        <v>4.901960784313729</v>
      </c>
      <c r="I16" s="12">
        <f t="shared" si="2"/>
        <v>1284000</v>
      </c>
    </row>
    <row r="17" spans="1:9" ht="13.5">
      <c r="A17" s="9">
        <v>10</v>
      </c>
      <c r="B17" s="10" t="s">
        <v>32</v>
      </c>
      <c r="C17" s="11">
        <v>4000000</v>
      </c>
      <c r="D17" s="11">
        <v>1500000</v>
      </c>
      <c r="E17" s="12">
        <f t="shared" si="0"/>
        <v>37.5</v>
      </c>
      <c r="F17" s="20" t="s">
        <v>44</v>
      </c>
      <c r="G17" s="20" t="s">
        <v>49</v>
      </c>
      <c r="H17" s="18">
        <f t="shared" si="1"/>
        <v>7.843137254901961</v>
      </c>
      <c r="I17" s="12">
        <f t="shared" si="2"/>
        <v>495000</v>
      </c>
    </row>
    <row r="18" spans="1:9" ht="13.5">
      <c r="A18" s="13"/>
      <c r="B18" s="14" t="s">
        <v>15</v>
      </c>
      <c r="C18" s="15">
        <f>SUM(C8:C17)</f>
        <v>32104120</v>
      </c>
      <c r="D18" s="15">
        <f>SUM(D8:D17)</f>
        <v>19204120</v>
      </c>
      <c r="E18" s="16">
        <f>(D18*100)/C18</f>
        <v>59.81824139705434</v>
      </c>
      <c r="F18" s="17"/>
      <c r="G18" s="22">
        <f>(I18/D18)</f>
        <v>0.32410258423713245</v>
      </c>
      <c r="H18" s="16"/>
      <c r="I18" s="16">
        <f>SUM(I8:I17)</f>
        <v>6224104.92</v>
      </c>
    </row>
    <row r="19" spans="1:9" ht="13.5">
      <c r="A19" s="6" t="s">
        <v>26</v>
      </c>
      <c r="B19" s="6"/>
      <c r="C19" s="7"/>
      <c r="D19" s="7"/>
      <c r="E19" s="6"/>
      <c r="F19" s="8"/>
      <c r="G19" s="6"/>
      <c r="H19" s="19"/>
      <c r="I19" s="6"/>
    </row>
    <row r="20" spans="1:9" ht="13.5">
      <c r="A20" s="9">
        <v>12</v>
      </c>
      <c r="B20" s="10" t="s">
        <v>34</v>
      </c>
      <c r="C20" s="11">
        <v>338770</v>
      </c>
      <c r="D20" s="11">
        <v>338770</v>
      </c>
      <c r="E20" s="12">
        <f>(D20*100)/C20</f>
        <v>100</v>
      </c>
      <c r="F20" s="20" t="s">
        <v>45</v>
      </c>
      <c r="G20" s="20" t="s">
        <v>51</v>
      </c>
      <c r="H20" s="18">
        <f>((G20*100)/F20)-100</f>
        <v>11.854103343465027</v>
      </c>
      <c r="I20" s="12">
        <f>FLOOR(G20,0.00001)*D20</f>
        <v>124667.36000000002</v>
      </c>
    </row>
    <row r="21" spans="1:9" ht="13.5">
      <c r="A21" s="13"/>
      <c r="B21" s="14" t="s">
        <v>27</v>
      </c>
      <c r="C21" s="15">
        <f>SUM(C20:C20)</f>
        <v>338770</v>
      </c>
      <c r="D21" s="15">
        <f>SUM(D20:D20)</f>
        <v>338770</v>
      </c>
      <c r="E21" s="16">
        <f>(D21*100)/C21</f>
        <v>100</v>
      </c>
      <c r="F21" s="17"/>
      <c r="G21" s="22">
        <f>(I21/D21)</f>
        <v>0.36800000000000005</v>
      </c>
      <c r="H21" s="16"/>
      <c r="I21" s="16">
        <f>SUM(I20:I20)</f>
        <v>124667.36000000002</v>
      </c>
    </row>
    <row r="22" spans="1:9" ht="13.5">
      <c r="A22" s="6" t="s">
        <v>21</v>
      </c>
      <c r="B22" s="6"/>
      <c r="C22" s="7"/>
      <c r="D22" s="7"/>
      <c r="E22" s="6"/>
      <c r="F22" s="8"/>
      <c r="G22" s="6"/>
      <c r="H22" s="19"/>
      <c r="I22" s="6"/>
    </row>
    <row r="23" spans="1:9" ht="13.5">
      <c r="A23" s="9">
        <v>13</v>
      </c>
      <c r="B23" s="10" t="s">
        <v>22</v>
      </c>
      <c r="C23" s="11">
        <v>940400</v>
      </c>
      <c r="D23" s="11">
        <v>940400</v>
      </c>
      <c r="E23" s="12">
        <f>(D23*100)/C23</f>
        <v>100</v>
      </c>
      <c r="F23" s="20" t="s">
        <v>46</v>
      </c>
      <c r="G23" s="20" t="s">
        <v>52</v>
      </c>
      <c r="H23" s="18">
        <f>((G23*100)/F23)-100</f>
        <v>0.3460207612456685</v>
      </c>
      <c r="I23" s="12">
        <f>FLOOR(G23,0.00001)*D23</f>
        <v>272716.00000000006</v>
      </c>
    </row>
    <row r="24" spans="1:9" ht="13.5">
      <c r="A24" s="9">
        <v>14</v>
      </c>
      <c r="B24" s="10" t="s">
        <v>22</v>
      </c>
      <c r="C24" s="11">
        <v>70092</v>
      </c>
      <c r="D24" s="11">
        <v>70092</v>
      </c>
      <c r="E24" s="12">
        <f aca="true" t="shared" si="3" ref="E24:E31">(D24*100)/C24</f>
        <v>100</v>
      </c>
      <c r="F24" s="20" t="s">
        <v>46</v>
      </c>
      <c r="G24" s="20" t="s">
        <v>46</v>
      </c>
      <c r="H24" s="18">
        <f aca="true" t="shared" si="4" ref="H24:H31">((G24*100)/F24)-100</f>
        <v>0</v>
      </c>
      <c r="I24" s="12">
        <f aca="true" t="shared" si="5" ref="I24:I31">FLOOR(G24,0.00001)*D24</f>
        <v>20256.588000000003</v>
      </c>
    </row>
    <row r="25" spans="1:9" ht="13.5">
      <c r="A25" s="9">
        <v>15</v>
      </c>
      <c r="B25" s="10" t="s">
        <v>22</v>
      </c>
      <c r="C25" s="11">
        <v>260980</v>
      </c>
      <c r="D25" s="11">
        <v>260980</v>
      </c>
      <c r="E25" s="12">
        <f t="shared" si="3"/>
        <v>100</v>
      </c>
      <c r="F25" s="20" t="s">
        <v>46</v>
      </c>
      <c r="G25" s="20" t="s">
        <v>46</v>
      </c>
      <c r="H25" s="18">
        <f t="shared" si="4"/>
        <v>0</v>
      </c>
      <c r="I25" s="12">
        <f t="shared" si="5"/>
        <v>75423.22000000002</v>
      </c>
    </row>
    <row r="26" spans="1:9" ht="13.5">
      <c r="A26" s="9">
        <v>16</v>
      </c>
      <c r="B26" s="10" t="s">
        <v>22</v>
      </c>
      <c r="C26" s="11">
        <v>2913412</v>
      </c>
      <c r="D26" s="11">
        <v>2900000</v>
      </c>
      <c r="E26" s="12">
        <f t="shared" si="3"/>
        <v>99.53964629788028</v>
      </c>
      <c r="F26" s="20" t="s">
        <v>46</v>
      </c>
      <c r="G26" s="20" t="s">
        <v>46</v>
      </c>
      <c r="H26" s="18">
        <f t="shared" si="4"/>
        <v>0</v>
      </c>
      <c r="I26" s="12">
        <f t="shared" si="5"/>
        <v>838100.0000000001</v>
      </c>
    </row>
    <row r="27" spans="1:9" ht="13.5">
      <c r="A27" s="9">
        <v>17</v>
      </c>
      <c r="B27" s="10" t="s">
        <v>35</v>
      </c>
      <c r="C27" s="11">
        <v>3000000</v>
      </c>
      <c r="D27" s="11">
        <v>1000000</v>
      </c>
      <c r="E27" s="12">
        <f t="shared" si="3"/>
        <v>33.333333333333336</v>
      </c>
      <c r="F27" s="20" t="s">
        <v>46</v>
      </c>
      <c r="G27" s="20" t="s">
        <v>53</v>
      </c>
      <c r="H27" s="18">
        <f t="shared" si="4"/>
        <v>7.612456747404863</v>
      </c>
      <c r="I27" s="12">
        <f t="shared" si="5"/>
        <v>311000</v>
      </c>
    </row>
    <row r="28" spans="1:9" ht="13.5">
      <c r="A28" s="9">
        <v>18</v>
      </c>
      <c r="B28" s="10" t="s">
        <v>36</v>
      </c>
      <c r="C28" s="11">
        <v>1000000</v>
      </c>
      <c r="D28" s="11">
        <v>1000000</v>
      </c>
      <c r="E28" s="12">
        <f t="shared" si="3"/>
        <v>100</v>
      </c>
      <c r="F28" s="20" t="s">
        <v>46</v>
      </c>
      <c r="G28" s="20" t="s">
        <v>54</v>
      </c>
      <c r="H28" s="18">
        <f t="shared" si="4"/>
        <v>1.038062283737034</v>
      </c>
      <c r="I28" s="12">
        <f t="shared" si="5"/>
        <v>292000.00000000006</v>
      </c>
    </row>
    <row r="29" spans="1:9" ht="13.5">
      <c r="A29" s="9">
        <v>19</v>
      </c>
      <c r="B29" s="10" t="s">
        <v>37</v>
      </c>
      <c r="C29" s="11">
        <v>5453976</v>
      </c>
      <c r="D29" s="11">
        <v>5453976</v>
      </c>
      <c r="E29" s="12">
        <f t="shared" si="3"/>
        <v>100</v>
      </c>
      <c r="F29" s="20" t="s">
        <v>46</v>
      </c>
      <c r="G29" s="20" t="s">
        <v>52</v>
      </c>
      <c r="H29" s="18">
        <f t="shared" si="4"/>
        <v>0.3460207612456685</v>
      </c>
      <c r="I29" s="12">
        <f t="shared" si="5"/>
        <v>1581653.0400000003</v>
      </c>
    </row>
    <row r="30" spans="1:9" ht="13.5">
      <c r="A30" s="9">
        <v>20</v>
      </c>
      <c r="B30" s="10" t="s">
        <v>37</v>
      </c>
      <c r="C30" s="11">
        <v>691380</v>
      </c>
      <c r="D30" s="11">
        <v>0</v>
      </c>
      <c r="E30" s="12">
        <f t="shared" si="3"/>
        <v>0</v>
      </c>
      <c r="F30" s="20" t="s">
        <v>46</v>
      </c>
      <c r="G30" s="11">
        <v>0</v>
      </c>
      <c r="H30" s="11">
        <v>0</v>
      </c>
      <c r="I30" s="12">
        <f t="shared" si="5"/>
        <v>0</v>
      </c>
    </row>
    <row r="31" spans="1:9" ht="13.5">
      <c r="A31" s="9">
        <v>21</v>
      </c>
      <c r="B31" s="10" t="s">
        <v>38</v>
      </c>
      <c r="C31" s="11">
        <v>3082010</v>
      </c>
      <c r="D31" s="11">
        <v>3000000</v>
      </c>
      <c r="E31" s="12">
        <f t="shared" si="3"/>
        <v>97.33907417561916</v>
      </c>
      <c r="F31" s="20" t="s">
        <v>46</v>
      </c>
      <c r="G31" s="20" t="s">
        <v>46</v>
      </c>
      <c r="H31" s="18">
        <f t="shared" si="4"/>
        <v>0</v>
      </c>
      <c r="I31" s="12">
        <f t="shared" si="5"/>
        <v>867000.0000000001</v>
      </c>
    </row>
    <row r="32" spans="1:9" ht="13.5">
      <c r="A32" s="13"/>
      <c r="B32" s="14" t="s">
        <v>23</v>
      </c>
      <c r="C32" s="15">
        <f>SUM(C23:C31)</f>
        <v>17412250</v>
      </c>
      <c r="D32" s="15">
        <f>SUM(D23:D31)</f>
        <v>14625448</v>
      </c>
      <c r="E32" s="16">
        <f>(D32*100)/C32</f>
        <v>83.99516432396732</v>
      </c>
      <c r="F32" s="17"/>
      <c r="G32" s="22">
        <f>(I32/D32)</f>
        <v>0.29114655824560043</v>
      </c>
      <c r="H32" s="16"/>
      <c r="I32" s="16">
        <f>SUM(I23:I31)</f>
        <v>4258148.848</v>
      </c>
    </row>
    <row r="33" spans="1:9" ht="13.5">
      <c r="A33" s="6" t="s">
        <v>24</v>
      </c>
      <c r="B33" s="6"/>
      <c r="C33" s="7"/>
      <c r="D33" s="7"/>
      <c r="E33" s="6"/>
      <c r="F33" s="8"/>
      <c r="G33" s="6"/>
      <c r="H33" s="19"/>
      <c r="I33" s="6"/>
    </row>
    <row r="34" spans="1:9" ht="13.5">
      <c r="A34" s="9">
        <v>22</v>
      </c>
      <c r="B34" s="10" t="s">
        <v>39</v>
      </c>
      <c r="C34" s="11">
        <v>1889362</v>
      </c>
      <c r="D34" s="11">
        <v>0</v>
      </c>
      <c r="E34" s="12">
        <f>(D34*100)/C34</f>
        <v>0</v>
      </c>
      <c r="F34" s="20" t="s">
        <v>44</v>
      </c>
      <c r="G34" s="11">
        <v>0</v>
      </c>
      <c r="H34" s="11">
        <v>0</v>
      </c>
      <c r="I34" s="12">
        <f>FLOOR(G34,0.00001)*D34</f>
        <v>0</v>
      </c>
    </row>
    <row r="35" spans="1:9" ht="13.5">
      <c r="A35" s="9">
        <v>23</v>
      </c>
      <c r="B35" s="10" t="s">
        <v>39</v>
      </c>
      <c r="C35" s="11">
        <v>4556800</v>
      </c>
      <c r="D35" s="11">
        <v>2000000</v>
      </c>
      <c r="E35" s="12">
        <f>(D35*100)/C35</f>
        <v>43.890449438202246</v>
      </c>
      <c r="F35" s="20" t="s">
        <v>44</v>
      </c>
      <c r="G35" s="20" t="s">
        <v>44</v>
      </c>
      <c r="H35" s="18">
        <f>((G35*100)/F35)-100</f>
        <v>0</v>
      </c>
      <c r="I35" s="12">
        <f>FLOOR(G35,0.00001)*D35</f>
        <v>612000.0000000001</v>
      </c>
    </row>
    <row r="36" spans="1:9" ht="13.5">
      <c r="A36" s="9">
        <v>24</v>
      </c>
      <c r="B36" s="10" t="s">
        <v>40</v>
      </c>
      <c r="C36" s="11">
        <v>3000000</v>
      </c>
      <c r="D36" s="11">
        <v>0</v>
      </c>
      <c r="E36" s="12">
        <f>(D36*100)/C36</f>
        <v>0</v>
      </c>
      <c r="F36" s="20" t="s">
        <v>44</v>
      </c>
      <c r="G36" s="11">
        <v>0</v>
      </c>
      <c r="H36" s="11">
        <v>0</v>
      </c>
      <c r="I36" s="12">
        <f>FLOOR(G36,0.00001)*D36</f>
        <v>0</v>
      </c>
    </row>
    <row r="37" spans="1:9" ht="13.5">
      <c r="A37" s="9">
        <v>25</v>
      </c>
      <c r="B37" s="10" t="s">
        <v>40</v>
      </c>
      <c r="C37" s="11">
        <v>1471100</v>
      </c>
      <c r="D37" s="11">
        <v>0</v>
      </c>
      <c r="E37" s="12">
        <f>(D37*100)/C37</f>
        <v>0</v>
      </c>
      <c r="F37" s="20" t="s">
        <v>44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13"/>
      <c r="B38" s="14" t="s">
        <v>25</v>
      </c>
      <c r="C38" s="15">
        <f>SUM(C34:C37)</f>
        <v>10917262</v>
      </c>
      <c r="D38" s="15">
        <f>SUM(D34:D37)</f>
        <v>2000000</v>
      </c>
      <c r="E38" s="16">
        <f>(D38*100)/C38</f>
        <v>18.319611638888944</v>
      </c>
      <c r="F38" s="17"/>
      <c r="G38" s="22">
        <f>(I38/D38)</f>
        <v>0.30600000000000005</v>
      </c>
      <c r="H38" s="16"/>
      <c r="I38" s="16">
        <f>SUM(I34:I37)</f>
        <v>612000.0000000001</v>
      </c>
    </row>
    <row r="39" spans="1:9" ht="13.5">
      <c r="A39" s="6" t="s">
        <v>28</v>
      </c>
      <c r="B39" s="6"/>
      <c r="C39" s="7"/>
      <c r="D39" s="7"/>
      <c r="E39" s="6"/>
      <c r="F39" s="8"/>
      <c r="G39" s="6"/>
      <c r="H39" s="19"/>
      <c r="I39" s="6"/>
    </row>
    <row r="40" spans="1:9" ht="13.5">
      <c r="A40" s="9">
        <v>26</v>
      </c>
      <c r="B40" s="10" t="s">
        <v>41</v>
      </c>
      <c r="C40" s="11">
        <v>500</v>
      </c>
      <c r="D40" s="11">
        <v>0</v>
      </c>
      <c r="E40" s="12">
        <f>(D40*100)/C40</f>
        <v>0</v>
      </c>
      <c r="F40" s="20" t="s">
        <v>45</v>
      </c>
      <c r="G40" s="11">
        <v>0</v>
      </c>
      <c r="H40" s="11">
        <v>0</v>
      </c>
      <c r="I40" s="12">
        <f>FLOOR(G40,0.00001)*D40</f>
        <v>0</v>
      </c>
    </row>
    <row r="41" spans="1:9" ht="13.5">
      <c r="A41" s="9">
        <v>27</v>
      </c>
      <c r="B41" s="10" t="s">
        <v>42</v>
      </c>
      <c r="C41" s="11">
        <v>426</v>
      </c>
      <c r="D41" s="11">
        <v>0</v>
      </c>
      <c r="E41" s="12">
        <f>(D41*100)/C41</f>
        <v>0</v>
      </c>
      <c r="F41" s="20" t="s">
        <v>45</v>
      </c>
      <c r="G41" s="11">
        <v>0</v>
      </c>
      <c r="H41" s="11">
        <v>0</v>
      </c>
      <c r="I41" s="12">
        <f>FLOOR(G41,0.00001)*D41</f>
        <v>0</v>
      </c>
    </row>
    <row r="42" spans="1:9" ht="13.5">
      <c r="A42" s="9">
        <v>28</v>
      </c>
      <c r="B42" s="10" t="s">
        <v>43</v>
      </c>
      <c r="C42" s="11">
        <v>129326</v>
      </c>
      <c r="D42" s="11">
        <v>129326</v>
      </c>
      <c r="E42" s="12">
        <f>(D42*100)/C42</f>
        <v>100</v>
      </c>
      <c r="F42" s="20" t="s">
        <v>45</v>
      </c>
      <c r="G42" s="20" t="s">
        <v>55</v>
      </c>
      <c r="H42" s="18">
        <f>((G42*100)/F42)-100</f>
        <v>11.246200607902736</v>
      </c>
      <c r="I42" s="12">
        <f>FLOOR(G42,0.00001)*D42</f>
        <v>47333.316000000006</v>
      </c>
    </row>
    <row r="43" spans="1:9" ht="13.5">
      <c r="A43" s="13"/>
      <c r="B43" s="14" t="s">
        <v>29</v>
      </c>
      <c r="C43" s="15">
        <f>SUM(C40:C42)</f>
        <v>130252</v>
      </c>
      <c r="D43" s="15">
        <f>SUM(D40:D42)</f>
        <v>129326</v>
      </c>
      <c r="E43" s="16">
        <f>(D43*100)/C43</f>
        <v>99.28907041734485</v>
      </c>
      <c r="F43" s="17"/>
      <c r="G43" s="22">
        <f>(I43/D43)</f>
        <v>0.36600000000000005</v>
      </c>
      <c r="H43" s="16"/>
      <c r="I43" s="16">
        <f>SUM(I40:I42)</f>
        <v>47333.316000000006</v>
      </c>
    </row>
    <row r="45" spans="1:9" ht="13.5">
      <c r="A45" s="13"/>
      <c r="B45" s="14" t="s">
        <v>13</v>
      </c>
      <c r="C45" s="15">
        <f>SUM(C18,C21,C32,C38,C43)</f>
        <v>60902654</v>
      </c>
      <c r="D45" s="15">
        <f>SUM(D18,D21,D32,D38,D43)</f>
        <v>36297664</v>
      </c>
      <c r="E45" s="16">
        <f>(D45*100)/C45</f>
        <v>59.59947820993154</v>
      </c>
      <c r="F45" s="17"/>
      <c r="G45" s="22">
        <f>(I45/D45)</f>
        <v>0.31038511029249705</v>
      </c>
      <c r="H45" s="16"/>
      <c r="I45" s="16">
        <f>SUM(I18,I21,I32,I38,I43)</f>
        <v>11266254.444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2007-01-23T20:16:31Z</dcterms:modified>
  <cp:category/>
  <cp:version/>
  <cp:contentType/>
  <cp:contentStatus/>
</cp:coreProperties>
</file>