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<sst xmlns="http://schemas.openxmlformats.org/spreadsheetml/2006/main" count="110" uniqueCount="54">
  <si>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</si>
  <si>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</si>
  <si>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</si>
  <si>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</si>
  <si>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</si>
  <si>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</si>
  <si>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</si>
  <si>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</si>
  <si>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</si>
  <si>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</si>
  <si>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</si>
  <si>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</si>
  <si>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</si>
  <si>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</si>
  <si>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</si>
  <si>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</si>
  <si>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</si>
  <si>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</si>
  <si>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</si>
  <si>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Chapadão do Ceu</t>
  </si>
  <si>
    <t>MS</t>
  </si>
  <si>
    <t>Chapadão do Sul</t>
  </si>
  <si>
    <t>Totais/Médias MS</t>
  </si>
  <si>
    <t>PR</t>
  </si>
  <si>
    <t>Totais/Médias PR</t>
  </si>
  <si>
    <t>SP</t>
  </si>
  <si>
    <t>Totais/Médias SP</t>
  </si>
  <si>
    <t>São Gabriel do Oeste</t>
  </si>
  <si>
    <t>São Miguel do Iguaçu</t>
  </si>
  <si>
    <t>Aviso de Venda de Milho - 033/2007 de 19/01/2007</t>
  </si>
  <si>
    <t xml:space="preserve">São Luis de Montes </t>
  </si>
  <si>
    <t>Aral Moreira</t>
  </si>
  <si>
    <t>Campo Grande</t>
  </si>
  <si>
    <t>Sidrolandia</t>
  </si>
  <si>
    <t>Campo Mourão</t>
  </si>
  <si>
    <t>Catanduvas</t>
  </si>
  <si>
    <t>Ceu Azul</t>
  </si>
  <si>
    <t>Clevelandia</t>
  </si>
  <si>
    <t>Medianeira</t>
  </si>
  <si>
    <t>Sta Izabel do Oeste</t>
  </si>
  <si>
    <t>Sta Terezinha Itaipu</t>
  </si>
  <si>
    <t>Toledo</t>
  </si>
  <si>
    <t>Candido Mota</t>
  </si>
  <si>
    <t>Ibirarema</t>
  </si>
  <si>
    <t>Ipaussu</t>
  </si>
  <si>
    <t>Palmital</t>
  </si>
  <si>
    <t>Taruma</t>
  </si>
  <si>
    <t>0,306</t>
  </si>
  <si>
    <t>0,289</t>
  </si>
  <si>
    <t>0,329</t>
  </si>
  <si>
    <t>0,327</t>
  </si>
  <si>
    <t>0,354</t>
  </si>
  <si>
    <t>0,349</t>
  </si>
  <si>
    <t>0,346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</si>
</sst>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5">
      <selection activeCell="D42" sqref="D4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19</v>
      </c>
      <c r="C8" s="11">
        <v>545000</v>
      </c>
      <c r="D8" s="11">
        <v>545000</v>
      </c>
      <c r="E8" s="12">
        <f>(D8*100)/C8</f>
        <v>100</v>
      </c>
      <c r="F8" s="20" t="s">
        <v>47</v>
      </c>
      <c r="G8" s="20" t="s">
        <v>47</v>
      </c>
      <c r="H8" s="18">
        <f>((G8*100)/F8)-100</f>
        <v>0</v>
      </c>
      <c r="I8" s="12">
        <f>FLOOR(G8,0.00001)*D8</f>
        <v>166770.00000000003</v>
      </c>
    </row>
    <row r="9" spans="1:9" ht="13.5">
      <c r="A9" s="9">
        <v>2</v>
      </c>
      <c r="B9" s="10" t="s">
        <v>19</v>
      </c>
      <c r="C9" s="11">
        <v>558000</v>
      </c>
      <c r="D9" s="11">
        <v>0</v>
      </c>
      <c r="E9" s="12">
        <f>(D9*100)/C9</f>
        <v>0</v>
      </c>
      <c r="F9" s="20" t="s">
        <v>47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4</v>
      </c>
      <c r="B10" s="10" t="s">
        <v>30</v>
      </c>
      <c r="C10" s="11">
        <v>1890000</v>
      </c>
      <c r="D10" s="11">
        <v>1590000</v>
      </c>
      <c r="E10" s="12">
        <f>(D10*100)/C10</f>
        <v>84.12698412698413</v>
      </c>
      <c r="F10" s="20" t="s">
        <v>47</v>
      </c>
      <c r="G10" s="20" t="s">
        <v>50</v>
      </c>
      <c r="H10" s="18">
        <f>((G10*100)/F10)-100</f>
        <v>6.862745098039227</v>
      </c>
      <c r="I10" s="12">
        <f>FLOOR(G10,0.00001)*D10</f>
        <v>519930</v>
      </c>
    </row>
    <row r="11" spans="1:9" ht="13.5">
      <c r="A11" s="13"/>
      <c r="B11" s="14" t="s">
        <v>15</v>
      </c>
      <c r="C11" s="15">
        <f>SUM(C8:C10)</f>
        <v>2993000</v>
      </c>
      <c r="D11" s="15">
        <f>SUM(D8:D10)</f>
        <v>2135000</v>
      </c>
      <c r="E11" s="16">
        <f>(D11*100)/C11</f>
        <v>71.33311059137989</v>
      </c>
      <c r="F11" s="17"/>
      <c r="G11" s="22">
        <f>(I11/D11)</f>
        <v>0.32163934426229507</v>
      </c>
      <c r="H11" s="16"/>
      <c r="I11" s="16">
        <f>SUM(I8:I10)</f>
        <v>686700</v>
      </c>
    </row>
    <row r="12" spans="1:9" ht="13.5">
      <c r="A12" s="6" t="s">
        <v>20</v>
      </c>
      <c r="B12" s="6"/>
      <c r="C12" s="7"/>
      <c r="D12" s="7"/>
      <c r="E12" s="6"/>
      <c r="F12" s="8"/>
      <c r="G12" s="6"/>
      <c r="H12" s="19"/>
      <c r="I12" s="6"/>
    </row>
    <row r="13" spans="1:9" ht="13.5">
      <c r="A13" s="9">
        <v>5</v>
      </c>
      <c r="B13" s="10" t="s">
        <v>31</v>
      </c>
      <c r="C13" s="11">
        <v>6367148</v>
      </c>
      <c r="D13" s="11">
        <v>3000000</v>
      </c>
      <c r="E13" s="12">
        <f aca="true" t="shared" si="0" ref="E13:E19">(D13*100)/C13</f>
        <v>47.11685671512583</v>
      </c>
      <c r="F13" s="20" t="s">
        <v>48</v>
      </c>
      <c r="G13" s="20" t="s">
        <v>48</v>
      </c>
      <c r="H13" s="18">
        <f aca="true" t="shared" si="1" ref="H13:H18">((G13*100)/F13)-100</f>
        <v>0</v>
      </c>
      <c r="I13" s="12">
        <f aca="true" t="shared" si="2" ref="I13:I18">FLOOR(G13,0.00001)*D13</f>
        <v>867000.0000000001</v>
      </c>
    </row>
    <row r="14" spans="1:9" ht="13.5">
      <c r="A14" s="9">
        <v>6</v>
      </c>
      <c r="B14" s="10" t="s">
        <v>32</v>
      </c>
      <c r="C14" s="11">
        <v>2486588</v>
      </c>
      <c r="D14" s="11">
        <v>400000</v>
      </c>
      <c r="E14" s="12">
        <f t="shared" si="0"/>
        <v>16.08629978106546</v>
      </c>
      <c r="F14" s="20" t="s">
        <v>48</v>
      </c>
      <c r="G14" s="20" t="s">
        <v>48</v>
      </c>
      <c r="H14" s="18">
        <f t="shared" si="1"/>
        <v>0</v>
      </c>
      <c r="I14" s="12">
        <f t="shared" si="2"/>
        <v>115600.00000000001</v>
      </c>
    </row>
    <row r="15" spans="1:9" ht="13.5">
      <c r="A15" s="9">
        <v>7</v>
      </c>
      <c r="B15" s="10" t="s">
        <v>21</v>
      </c>
      <c r="C15" s="11">
        <v>594000</v>
      </c>
      <c r="D15" s="11">
        <v>594000</v>
      </c>
      <c r="E15" s="12">
        <f t="shared" si="0"/>
        <v>100</v>
      </c>
      <c r="F15" s="20" t="s">
        <v>48</v>
      </c>
      <c r="G15" s="20" t="s">
        <v>48</v>
      </c>
      <c r="H15" s="18">
        <f t="shared" si="1"/>
        <v>0</v>
      </c>
      <c r="I15" s="12">
        <f t="shared" si="2"/>
        <v>171666.00000000003</v>
      </c>
    </row>
    <row r="16" spans="1:9" ht="13.5">
      <c r="A16" s="9">
        <v>8</v>
      </c>
      <c r="B16" s="10" t="s">
        <v>27</v>
      </c>
      <c r="C16" s="11">
        <v>3000000</v>
      </c>
      <c r="D16" s="11">
        <v>2000000</v>
      </c>
      <c r="E16" s="12">
        <f t="shared" si="0"/>
        <v>66.66666666666667</v>
      </c>
      <c r="F16" s="20" t="s">
        <v>48</v>
      </c>
      <c r="G16" s="20" t="s">
        <v>48</v>
      </c>
      <c r="H16" s="18">
        <f t="shared" si="1"/>
        <v>0</v>
      </c>
      <c r="I16" s="12">
        <f t="shared" si="2"/>
        <v>578000.0000000001</v>
      </c>
    </row>
    <row r="17" spans="1:9" ht="13.5">
      <c r="A17" s="9">
        <v>9</v>
      </c>
      <c r="B17" s="10" t="s">
        <v>33</v>
      </c>
      <c r="C17" s="11">
        <v>33000</v>
      </c>
      <c r="D17" s="11">
        <v>33000</v>
      </c>
      <c r="E17" s="12">
        <f t="shared" si="0"/>
        <v>100</v>
      </c>
      <c r="F17" s="20" t="s">
        <v>48</v>
      </c>
      <c r="G17" s="20" t="s">
        <v>48</v>
      </c>
      <c r="H17" s="18">
        <f t="shared" si="1"/>
        <v>0</v>
      </c>
      <c r="I17" s="12">
        <f t="shared" si="2"/>
        <v>9537.000000000002</v>
      </c>
    </row>
    <row r="18" spans="1:9" ht="13.5">
      <c r="A18" s="9">
        <v>10</v>
      </c>
      <c r="B18" s="10" t="s">
        <v>33</v>
      </c>
      <c r="C18" s="11">
        <v>107000</v>
      </c>
      <c r="D18" s="11">
        <v>107000</v>
      </c>
      <c r="E18" s="12">
        <f t="shared" si="0"/>
        <v>100</v>
      </c>
      <c r="F18" s="20" t="s">
        <v>48</v>
      </c>
      <c r="G18" s="20" t="s">
        <v>48</v>
      </c>
      <c r="H18" s="18">
        <f t="shared" si="1"/>
        <v>0</v>
      </c>
      <c r="I18" s="12">
        <f t="shared" si="2"/>
        <v>30923.000000000004</v>
      </c>
    </row>
    <row r="19" spans="1:9" ht="13.5">
      <c r="A19" s="13"/>
      <c r="B19" s="14" t="s">
        <v>22</v>
      </c>
      <c r="C19" s="15">
        <f>SUM(C13:C18)</f>
        <v>12587736</v>
      </c>
      <c r="D19" s="15">
        <f>SUM(D13:D18)</f>
        <v>6134000</v>
      </c>
      <c r="E19" s="16">
        <f t="shared" si="0"/>
        <v>48.729970186854885</v>
      </c>
      <c r="F19" s="17"/>
      <c r="G19" s="22">
        <f>(I19/D19)</f>
        <v>0.2890000000000001</v>
      </c>
      <c r="H19" s="16"/>
      <c r="I19" s="16">
        <f>SUM(I13:I18)</f>
        <v>1772726.0000000005</v>
      </c>
    </row>
    <row r="20" spans="1:9" ht="13.5">
      <c r="A20" s="6" t="s">
        <v>23</v>
      </c>
      <c r="B20" s="6"/>
      <c r="C20" s="7"/>
      <c r="D20" s="7"/>
      <c r="E20" s="6"/>
      <c r="F20" s="8"/>
      <c r="G20" s="6"/>
      <c r="H20" s="19"/>
      <c r="I20" s="6"/>
    </row>
    <row r="21" spans="1:9" ht="13.5">
      <c r="A21" s="9">
        <v>11</v>
      </c>
      <c r="B21" s="10" t="s">
        <v>34</v>
      </c>
      <c r="C21" s="11">
        <v>10010890</v>
      </c>
      <c r="D21" s="11">
        <v>0</v>
      </c>
      <c r="E21" s="12">
        <f>(D21*100)/C21</f>
        <v>0</v>
      </c>
      <c r="F21" s="20" t="s">
        <v>47</v>
      </c>
      <c r="G21" s="11">
        <v>0</v>
      </c>
      <c r="H21" s="11">
        <v>0</v>
      </c>
      <c r="I21" s="12">
        <f>FLOOR(G21,0.00001)*D21</f>
        <v>0</v>
      </c>
    </row>
    <row r="22" spans="1:9" ht="13.5">
      <c r="A22" s="9">
        <v>12</v>
      </c>
      <c r="B22" s="10" t="s">
        <v>35</v>
      </c>
      <c r="C22" s="11">
        <v>2496000</v>
      </c>
      <c r="D22" s="11">
        <v>2000000</v>
      </c>
      <c r="E22" s="12">
        <f>(D22*100)/C22</f>
        <v>80.12820512820512</v>
      </c>
      <c r="F22" s="20" t="s">
        <v>47</v>
      </c>
      <c r="G22" s="20" t="s">
        <v>47</v>
      </c>
      <c r="H22" s="18">
        <f>((G22*100)/F22)-100</f>
        <v>0</v>
      </c>
      <c r="I22" s="12">
        <f>FLOOR(G22,0.00001)*D22</f>
        <v>612000.0000000001</v>
      </c>
    </row>
    <row r="23" spans="1:9" ht="13.5">
      <c r="A23" s="9">
        <v>13</v>
      </c>
      <c r="B23" s="10" t="s">
        <v>36</v>
      </c>
      <c r="C23" s="11">
        <v>6473410</v>
      </c>
      <c r="D23" s="11">
        <v>2000000</v>
      </c>
      <c r="E23" s="12">
        <f>(D23*100)/C23</f>
        <v>30.89561761111995</v>
      </c>
      <c r="F23" s="20" t="s">
        <v>47</v>
      </c>
      <c r="G23" s="20" t="s">
        <v>47</v>
      </c>
      <c r="H23" s="18">
        <f>((G23*100)/F23)-100</f>
        <v>0</v>
      </c>
      <c r="I23" s="12">
        <f>FLOOR(G23,0.00001)*D23</f>
        <v>612000.0000000001</v>
      </c>
    </row>
    <row r="24" spans="1:9" ht="13.5">
      <c r="A24" s="9">
        <v>14</v>
      </c>
      <c r="B24" s="10" t="s">
        <v>37</v>
      </c>
      <c r="C24" s="11">
        <v>984200</v>
      </c>
      <c r="D24" s="11">
        <v>480000</v>
      </c>
      <c r="E24" s="12">
        <f>(D24*100)/C24</f>
        <v>48.77057508636456</v>
      </c>
      <c r="F24" s="20" t="s">
        <v>47</v>
      </c>
      <c r="G24" s="20" t="s">
        <v>47</v>
      </c>
      <c r="H24" s="18">
        <f>((G24*100)/F24)-100</f>
        <v>0</v>
      </c>
      <c r="I24" s="12">
        <f>FLOOR(G24,0.00001)*D24</f>
        <v>146880.00000000003</v>
      </c>
    </row>
    <row r="25" spans="1:9" ht="13.5">
      <c r="A25" s="9">
        <v>15</v>
      </c>
      <c r="B25" s="10" t="s">
        <v>38</v>
      </c>
      <c r="C25" s="11">
        <v>5015800</v>
      </c>
      <c r="D25" s="11">
        <v>2000000</v>
      </c>
      <c r="E25" s="12">
        <f aca="true" t="shared" si="3" ref="E25:E31">(D25*100)/C25</f>
        <v>39.87399816579608</v>
      </c>
      <c r="F25" s="20" t="s">
        <v>47</v>
      </c>
      <c r="G25" s="20" t="s">
        <v>47</v>
      </c>
      <c r="H25" s="18">
        <f aca="true" t="shared" si="4" ref="H25:H31">((G25*100)/F25)-100</f>
        <v>0</v>
      </c>
      <c r="I25" s="12">
        <f aca="true" t="shared" si="5" ref="I25:I31">FLOOR(G25,0.00001)*D25</f>
        <v>612000.0000000001</v>
      </c>
    </row>
    <row r="26" spans="1:9" ht="13.5">
      <c r="A26" s="9">
        <v>16</v>
      </c>
      <c r="B26" s="10" t="s">
        <v>38</v>
      </c>
      <c r="C26" s="11">
        <v>3649656</v>
      </c>
      <c r="D26" s="11">
        <v>0</v>
      </c>
      <c r="E26" s="12">
        <f t="shared" si="3"/>
        <v>0</v>
      </c>
      <c r="F26" s="20" t="s">
        <v>47</v>
      </c>
      <c r="G26" s="11">
        <v>0</v>
      </c>
      <c r="H26" s="11">
        <v>0</v>
      </c>
      <c r="I26" s="12">
        <f t="shared" si="5"/>
        <v>0</v>
      </c>
    </row>
    <row r="27" spans="1:9" ht="13.5">
      <c r="A27" s="9">
        <v>17</v>
      </c>
      <c r="B27" s="10" t="s">
        <v>39</v>
      </c>
      <c r="C27" s="11">
        <v>1643800</v>
      </c>
      <c r="D27" s="11">
        <v>0</v>
      </c>
      <c r="E27" s="12">
        <f t="shared" si="3"/>
        <v>0</v>
      </c>
      <c r="F27" s="20" t="s">
        <v>47</v>
      </c>
      <c r="G27" s="11">
        <v>0</v>
      </c>
      <c r="H27" s="11">
        <v>0</v>
      </c>
      <c r="I27" s="12">
        <f t="shared" si="5"/>
        <v>0</v>
      </c>
    </row>
    <row r="28" spans="1:9" ht="13.5">
      <c r="A28" s="9">
        <v>18</v>
      </c>
      <c r="B28" s="10" t="s">
        <v>40</v>
      </c>
      <c r="C28" s="11">
        <v>3000000</v>
      </c>
      <c r="D28" s="11">
        <v>300000</v>
      </c>
      <c r="E28" s="12">
        <f t="shared" si="3"/>
        <v>10</v>
      </c>
      <c r="F28" s="20" t="s">
        <v>47</v>
      </c>
      <c r="G28" s="20" t="s">
        <v>47</v>
      </c>
      <c r="H28" s="18">
        <f t="shared" si="4"/>
        <v>0</v>
      </c>
      <c r="I28" s="12">
        <f t="shared" si="5"/>
        <v>91800.00000000001</v>
      </c>
    </row>
    <row r="29" spans="1:9" ht="13.5">
      <c r="A29" s="9">
        <v>19</v>
      </c>
      <c r="B29" s="10" t="s">
        <v>28</v>
      </c>
      <c r="C29" s="11">
        <v>1584000</v>
      </c>
      <c r="D29" s="11">
        <v>1000000</v>
      </c>
      <c r="E29" s="12">
        <f t="shared" si="3"/>
        <v>63.13131313131313</v>
      </c>
      <c r="F29" s="20" t="s">
        <v>47</v>
      </c>
      <c r="G29" s="20" t="s">
        <v>47</v>
      </c>
      <c r="H29" s="18">
        <f t="shared" si="4"/>
        <v>0</v>
      </c>
      <c r="I29" s="12">
        <f t="shared" si="5"/>
        <v>306000.00000000006</v>
      </c>
    </row>
    <row r="30" spans="1:9" ht="13.5">
      <c r="A30" s="9">
        <v>20</v>
      </c>
      <c r="B30" s="10" t="s">
        <v>28</v>
      </c>
      <c r="C30" s="11">
        <v>3150000</v>
      </c>
      <c r="D30" s="11">
        <v>0</v>
      </c>
      <c r="E30" s="12">
        <f t="shared" si="3"/>
        <v>0</v>
      </c>
      <c r="F30" s="20" t="s">
        <v>47</v>
      </c>
      <c r="G30" s="11">
        <v>0</v>
      </c>
      <c r="H30" s="11">
        <v>0</v>
      </c>
      <c r="I30" s="12">
        <f t="shared" si="5"/>
        <v>0</v>
      </c>
    </row>
    <row r="31" spans="1:9" ht="13.5">
      <c r="A31" s="9">
        <v>21</v>
      </c>
      <c r="B31" s="10" t="s">
        <v>41</v>
      </c>
      <c r="C31" s="11">
        <v>1074982</v>
      </c>
      <c r="D31" s="11">
        <v>0</v>
      </c>
      <c r="E31" s="12">
        <f t="shared" si="3"/>
        <v>0</v>
      </c>
      <c r="F31" s="20" t="s">
        <v>47</v>
      </c>
      <c r="G31" s="11">
        <v>0</v>
      </c>
      <c r="H31" s="11">
        <v>0</v>
      </c>
      <c r="I31" s="12">
        <f t="shared" si="5"/>
        <v>0</v>
      </c>
    </row>
    <row r="32" spans="1:9" ht="13.5">
      <c r="A32" s="13"/>
      <c r="B32" s="14" t="s">
        <v>24</v>
      </c>
      <c r="C32" s="15">
        <f>SUM(C21:C31)</f>
        <v>39082738</v>
      </c>
      <c r="D32" s="15">
        <f>SUM(D21:D31)</f>
        <v>7780000</v>
      </c>
      <c r="E32" s="16">
        <f>(D32*100)/C32</f>
        <v>19.906486592623065</v>
      </c>
      <c r="F32" s="17"/>
      <c r="G32" s="22">
        <f>(I32/D32)</f>
        <v>0.30600000000000005</v>
      </c>
      <c r="H32" s="16"/>
      <c r="I32" s="16">
        <f>SUM(I21:I31)</f>
        <v>2380680.0000000005</v>
      </c>
    </row>
    <row r="33" spans="1:9" ht="13.5">
      <c r="A33" s="6" t="s">
        <v>25</v>
      </c>
      <c r="B33" s="6"/>
      <c r="C33" s="7"/>
      <c r="D33" s="7"/>
      <c r="E33" s="6"/>
      <c r="F33" s="8"/>
      <c r="G33" s="6"/>
      <c r="H33" s="19"/>
      <c r="I33" s="6"/>
    </row>
    <row r="34" spans="1:9" ht="13.5">
      <c r="A34" s="9">
        <v>22</v>
      </c>
      <c r="B34" s="10" t="s">
        <v>42</v>
      </c>
      <c r="C34" s="11">
        <v>25920</v>
      </c>
      <c r="D34" s="11">
        <v>25920</v>
      </c>
      <c r="E34" s="12">
        <f aca="true" t="shared" si="6" ref="E34:E42">(D34*100)/C34</f>
        <v>100</v>
      </c>
      <c r="F34" s="20" t="s">
        <v>49</v>
      </c>
      <c r="G34" s="20" t="s">
        <v>49</v>
      </c>
      <c r="H34" s="18">
        <f aca="true" t="shared" si="7" ref="H34:H41">((G34*100)/F34)-100</f>
        <v>0</v>
      </c>
      <c r="I34" s="12">
        <f aca="true" t="shared" si="8" ref="I34:I41">FLOOR(G34,0.00001)*D34</f>
        <v>8527.68</v>
      </c>
    </row>
    <row r="35" spans="1:9" ht="13.5">
      <c r="A35" s="9">
        <v>23</v>
      </c>
      <c r="B35" s="10" t="s">
        <v>43</v>
      </c>
      <c r="C35" s="11">
        <v>467055</v>
      </c>
      <c r="D35" s="11">
        <v>467055</v>
      </c>
      <c r="E35" s="12">
        <f t="shared" si="6"/>
        <v>100</v>
      </c>
      <c r="F35" s="20" t="s">
        <v>49</v>
      </c>
      <c r="G35" s="20" t="s">
        <v>51</v>
      </c>
      <c r="H35" s="18">
        <f t="shared" si="7"/>
        <v>7.598784194528861</v>
      </c>
      <c r="I35" s="12">
        <f t="shared" si="8"/>
        <v>165337.47000000003</v>
      </c>
    </row>
    <row r="36" spans="1:9" ht="13.5">
      <c r="A36" s="9">
        <v>24</v>
      </c>
      <c r="B36" s="10" t="s">
        <v>44</v>
      </c>
      <c r="C36" s="11">
        <v>2658000</v>
      </c>
      <c r="D36" s="11">
        <v>2658000</v>
      </c>
      <c r="E36" s="12">
        <f t="shared" si="6"/>
        <v>100</v>
      </c>
      <c r="F36" s="20" t="s">
        <v>49</v>
      </c>
      <c r="G36" s="20" t="s">
        <v>52</v>
      </c>
      <c r="H36" s="18">
        <f t="shared" si="7"/>
        <v>6.079027355623097</v>
      </c>
      <c r="I36" s="12">
        <f t="shared" si="8"/>
        <v>927642.0000000001</v>
      </c>
    </row>
    <row r="37" spans="1:9" ht="13.5">
      <c r="A37" s="9">
        <v>25</v>
      </c>
      <c r="B37" s="10" t="s">
        <v>45</v>
      </c>
      <c r="C37" s="11">
        <v>38618</v>
      </c>
      <c r="D37" s="11">
        <v>38618</v>
      </c>
      <c r="E37" s="12">
        <f t="shared" si="6"/>
        <v>100</v>
      </c>
      <c r="F37" s="20" t="s">
        <v>49</v>
      </c>
      <c r="G37" s="20" t="s">
        <v>53</v>
      </c>
      <c r="H37" s="18">
        <f t="shared" si="7"/>
        <v>5.1671732522796106</v>
      </c>
      <c r="I37" s="12">
        <f t="shared" si="8"/>
        <v>13361.828000000001</v>
      </c>
    </row>
    <row r="38" spans="1:9" ht="13.5">
      <c r="A38" s="9">
        <v>26</v>
      </c>
      <c r="B38" s="10" t="s">
        <v>45</v>
      </c>
      <c r="C38" s="11">
        <v>662128</v>
      </c>
      <c r="D38" s="11">
        <v>600000</v>
      </c>
      <c r="E38" s="12">
        <f t="shared" si="6"/>
        <v>90.61691999130078</v>
      </c>
      <c r="F38" s="20" t="s">
        <v>49</v>
      </c>
      <c r="G38" s="20" t="s">
        <v>53</v>
      </c>
      <c r="H38" s="18">
        <f t="shared" si="7"/>
        <v>5.1671732522796106</v>
      </c>
      <c r="I38" s="12">
        <f t="shared" si="8"/>
        <v>207600.00000000003</v>
      </c>
    </row>
    <row r="39" spans="1:9" ht="13.5">
      <c r="A39" s="9">
        <v>27</v>
      </c>
      <c r="B39" s="10" t="s">
        <v>45</v>
      </c>
      <c r="C39" s="11">
        <v>4080</v>
      </c>
      <c r="D39" s="11">
        <v>0</v>
      </c>
      <c r="E39" s="12">
        <f t="shared" si="6"/>
        <v>0</v>
      </c>
      <c r="F39" s="20" t="s">
        <v>49</v>
      </c>
      <c r="G39" s="11">
        <v>0</v>
      </c>
      <c r="H39" s="11">
        <v>0</v>
      </c>
      <c r="I39" s="12">
        <f t="shared" si="8"/>
        <v>0</v>
      </c>
    </row>
    <row r="40" spans="1:9" ht="13.5">
      <c r="A40" s="9">
        <v>28</v>
      </c>
      <c r="B40" s="10" t="s">
        <v>45</v>
      </c>
      <c r="C40" s="11">
        <v>93792</v>
      </c>
      <c r="D40" s="11">
        <v>93792</v>
      </c>
      <c r="E40" s="12">
        <f t="shared" si="6"/>
        <v>100</v>
      </c>
      <c r="F40" s="20" t="s">
        <v>49</v>
      </c>
      <c r="G40" s="20" t="s">
        <v>49</v>
      </c>
      <c r="H40" s="18">
        <f t="shared" si="7"/>
        <v>0</v>
      </c>
      <c r="I40" s="12">
        <f t="shared" si="8"/>
        <v>30857.568000000003</v>
      </c>
    </row>
    <row r="41" spans="1:9" ht="13.5">
      <c r="A41" s="9">
        <v>29</v>
      </c>
      <c r="B41" s="10" t="s">
        <v>46</v>
      </c>
      <c r="C41" s="11">
        <v>4546000</v>
      </c>
      <c r="D41" s="11">
        <v>3240000</v>
      </c>
      <c r="E41" s="12">
        <f t="shared" si="6"/>
        <v>71.27144742630884</v>
      </c>
      <c r="F41" s="20" t="s">
        <v>49</v>
      </c>
      <c r="G41" s="20" t="s">
        <v>49</v>
      </c>
      <c r="H41" s="18">
        <f t="shared" si="7"/>
        <v>0</v>
      </c>
      <c r="I41" s="12">
        <f t="shared" si="8"/>
        <v>1065960</v>
      </c>
    </row>
    <row r="42" spans="1:9" ht="13.5">
      <c r="A42" s="13"/>
      <c r="B42" s="14" t="s">
        <v>26</v>
      </c>
      <c r="C42" s="15">
        <f>SUM(C34:C41)</f>
        <v>8495593</v>
      </c>
      <c r="D42" s="15">
        <f>SUM(D34:D41)</f>
        <v>7123385</v>
      </c>
      <c r="E42" s="16">
        <f t="shared" si="6"/>
        <v>83.84800213475387</v>
      </c>
      <c r="F42" s="17"/>
      <c r="G42" s="22">
        <f>(I42/D42)</f>
        <v>0.33962597079899515</v>
      </c>
      <c r="H42" s="16"/>
      <c r="I42" s="16">
        <f>SUM(I34:I41)</f>
        <v>2419286.546</v>
      </c>
    </row>
    <row r="43" ht="12.75">
      <c r="D43" s="23"/>
    </row>
    <row r="44" spans="1:9" ht="13.5">
      <c r="A44" s="13"/>
      <c r="B44" s="14" t="s">
        <v>13</v>
      </c>
      <c r="C44" s="15">
        <f>SUM(C11,C19,C32,C42)</f>
        <v>63159067</v>
      </c>
      <c r="D44" s="15">
        <f>SUM(D11,D19,D32,D42)</f>
        <v>23172385</v>
      </c>
      <c r="E44" s="16">
        <f>(D44*100)/C44</f>
        <v>36.688928606244296</v>
      </c>
      <c r="F44" s="17"/>
      <c r="G44" s="22">
        <f>(I44/D44)</f>
        <v>0.3132777461620805</v>
      </c>
      <c r="H44" s="16"/>
      <c r="I44" s="16">
        <f>SUM(I11,I19,I32,I42)</f>
        <v>7259392.546000001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2007-01-11T19:04:35Z</cp:lastPrinted>
  <dcterms:created xsi:type="dcterms:W3CDTF">2000-02-06T15:20:34Z</dcterms:created>
  <dcterms:modified xsi:type="dcterms:W3CDTF">2007-01-23T19:55:03Z</dcterms:modified>
  <cp:category/>
  <cp:version/>
  <cp:contentType/>
  <cp:contentStatus/>
</cp:coreProperties>
</file>