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<sst xmlns="http://schemas.openxmlformats.org/spreadsheetml/2006/main" count="266" uniqueCount="62">
  <si>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</si>
  <si>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</si>
  <si>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</si>
  <si>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</si>
  <si>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</si>
  <si>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</si>
  <si>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</si>
  <si>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</si>
  <si>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</si>
  <si>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</si>
  <si>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</si>
  <si>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</si>
  <si>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</si>
  <si>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</si>
  <si>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</si>
  <si>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</si>
  <si>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Água Boa</t>
  </si>
  <si>
    <t>Alta Floresta</t>
  </si>
  <si>
    <t>Ipiranga do Norte</t>
  </si>
  <si>
    <t>Novo Mundo</t>
  </si>
  <si>
    <t>Querencia</t>
  </si>
  <si>
    <t>Sinop</t>
  </si>
  <si>
    <t>Sorriso</t>
  </si>
  <si>
    <t>Vera</t>
  </si>
  <si>
    <t>Tapura</t>
  </si>
  <si>
    <t>(Kg)</t>
  </si>
  <si>
    <t>(%)</t>
  </si>
  <si>
    <t>(R$)</t>
  </si>
  <si>
    <t>PA</t>
  </si>
  <si>
    <t>Totais/Médias PA</t>
  </si>
  <si>
    <t>Guaranta do Norte</t>
  </si>
  <si>
    <t>Pau D´Arco</t>
  </si>
  <si>
    <t>Colider</t>
  </si>
  <si>
    <t>Paranaita</t>
  </si>
  <si>
    <t>0,317</t>
  </si>
  <si>
    <t>0,401</t>
  </si>
  <si>
    <t>Rondonopolis</t>
  </si>
  <si>
    <t>0,367</t>
  </si>
  <si>
    <t>Aviso de Venda de Arroz - 042/2007 de 24/01/2007</t>
  </si>
  <si>
    <t>0,415</t>
  </si>
  <si>
    <t>0,392</t>
  </si>
  <si>
    <t>0,409</t>
  </si>
  <si>
    <t>0,346</t>
  </si>
  <si>
    <t>0,438</t>
  </si>
  <si>
    <t>0,388</t>
  </si>
  <si>
    <t>Claudia</t>
  </si>
  <si>
    <t>0,312</t>
  </si>
  <si>
    <t>0,460</t>
  </si>
  <si>
    <t>0,506</t>
  </si>
  <si>
    <t>0,430</t>
  </si>
  <si>
    <t>0,253</t>
  </si>
  <si>
    <t>0,269</t>
  </si>
  <si>
    <t>0,330</t>
  </si>
  <si>
    <t>0,303</t>
  </si>
  <si>
    <t>0,324</t>
  </si>
  <si>
    <t>0,273</t>
  </si>
  <si>
    <t>0,336</t>
  </si>
  <si>
    <t>0,375</t>
  </si>
  <si>
    <t>0,355</t>
  </si>
  <si>
    <t>0,394</t>
  </si>
  <si>
    <t>0,348</t>
  </si>
  <si>
    <t>0,294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</si>
</sst>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85" zoomScaleNormal="85" workbookViewId="0" topLeftCell="A1">
      <selection activeCell="A121" sqref="A121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38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25</v>
      </c>
      <c r="D6" s="5" t="s">
        <v>25</v>
      </c>
      <c r="E6" s="5" t="s">
        <v>26</v>
      </c>
      <c r="F6" s="5" t="s">
        <v>27</v>
      </c>
      <c r="G6" s="5" t="s">
        <v>27</v>
      </c>
      <c r="H6" s="5" t="s">
        <v>26</v>
      </c>
      <c r="I6" s="5" t="s">
        <v>27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16</v>
      </c>
      <c r="C8" s="11">
        <v>80145</v>
      </c>
      <c r="D8" s="11">
        <v>0</v>
      </c>
      <c r="E8" s="12">
        <f>(D8*100)/C8</f>
        <v>0</v>
      </c>
      <c r="F8" s="19" t="s">
        <v>39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16</v>
      </c>
      <c r="C9" s="11">
        <v>24165</v>
      </c>
      <c r="D9" s="11">
        <v>0</v>
      </c>
      <c r="E9" s="12">
        <f>(D9*100)/C9</f>
        <v>0</v>
      </c>
      <c r="F9" s="19" t="s">
        <v>39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16</v>
      </c>
      <c r="C10" s="11">
        <v>116000</v>
      </c>
      <c r="D10" s="11">
        <v>0</v>
      </c>
      <c r="E10" s="12">
        <f aca="true" t="shared" si="0" ref="E10:E60">(D10*100)/C10</f>
        <v>0</v>
      </c>
      <c r="F10" s="19" t="s">
        <v>40</v>
      </c>
      <c r="G10" s="11">
        <v>0</v>
      </c>
      <c r="H10" s="11">
        <v>0</v>
      </c>
      <c r="I10" s="12">
        <f aca="true" t="shared" si="1" ref="I10:I60">FLOOR(G10,0.00001)*D10</f>
        <v>0</v>
      </c>
    </row>
    <row r="11" spans="1:9" ht="13.5">
      <c r="A11" s="9">
        <v>4</v>
      </c>
      <c r="B11" s="10" t="s">
        <v>16</v>
      </c>
      <c r="C11" s="11">
        <v>360000</v>
      </c>
      <c r="D11" s="11">
        <v>0</v>
      </c>
      <c r="E11" s="12">
        <f t="shared" si="0"/>
        <v>0</v>
      </c>
      <c r="F11" s="19" t="s">
        <v>41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17</v>
      </c>
      <c r="C12" s="11">
        <v>45816</v>
      </c>
      <c r="D12" s="11">
        <v>0</v>
      </c>
      <c r="E12" s="12">
        <f t="shared" si="0"/>
        <v>0</v>
      </c>
      <c r="F12" s="19" t="s">
        <v>37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17</v>
      </c>
      <c r="C13" s="11">
        <v>600000</v>
      </c>
      <c r="D13" s="11">
        <v>0</v>
      </c>
      <c r="E13" s="12">
        <f t="shared" si="0"/>
        <v>0</v>
      </c>
      <c r="F13" s="19" t="s">
        <v>42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17</v>
      </c>
      <c r="C14" s="11">
        <v>900000</v>
      </c>
      <c r="D14" s="11">
        <v>0</v>
      </c>
      <c r="E14" s="12">
        <f t="shared" si="0"/>
        <v>0</v>
      </c>
      <c r="F14" s="19" t="s">
        <v>37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17</v>
      </c>
      <c r="C15" s="11">
        <v>348865</v>
      </c>
      <c r="D15" s="11">
        <v>0</v>
      </c>
      <c r="E15" s="12">
        <f t="shared" si="0"/>
        <v>0</v>
      </c>
      <c r="F15" s="19" t="s">
        <v>37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17</v>
      </c>
      <c r="C16" s="11">
        <v>83045</v>
      </c>
      <c r="D16" s="11">
        <v>0</v>
      </c>
      <c r="E16" s="12">
        <f t="shared" si="0"/>
        <v>0</v>
      </c>
      <c r="F16" s="19" t="s">
        <v>43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10</v>
      </c>
      <c r="B17" s="10" t="s">
        <v>17</v>
      </c>
      <c r="C17" s="11">
        <v>953923</v>
      </c>
      <c r="D17" s="11">
        <v>0</v>
      </c>
      <c r="E17" s="12">
        <f t="shared" si="0"/>
        <v>0</v>
      </c>
      <c r="F17" s="19" t="s">
        <v>37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11</v>
      </c>
      <c r="B18" s="10" t="s">
        <v>17</v>
      </c>
      <c r="C18" s="11">
        <v>151515</v>
      </c>
      <c r="D18" s="11">
        <v>0</v>
      </c>
      <c r="E18" s="12">
        <f t="shared" si="0"/>
        <v>0</v>
      </c>
      <c r="F18" s="19" t="s">
        <v>42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12</v>
      </c>
      <c r="B19" s="10" t="s">
        <v>17</v>
      </c>
      <c r="C19" s="11">
        <v>261457</v>
      </c>
      <c r="D19" s="11">
        <v>0</v>
      </c>
      <c r="E19" s="12">
        <f t="shared" si="0"/>
        <v>0</v>
      </c>
      <c r="F19" s="19" t="s">
        <v>42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13</v>
      </c>
      <c r="B20" s="10" t="s">
        <v>17</v>
      </c>
      <c r="C20" s="11">
        <v>191070</v>
      </c>
      <c r="D20" s="11">
        <v>0</v>
      </c>
      <c r="E20" s="12">
        <f t="shared" si="0"/>
        <v>0</v>
      </c>
      <c r="F20" s="19" t="s">
        <v>37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14</v>
      </c>
      <c r="B21" s="10" t="s">
        <v>17</v>
      </c>
      <c r="C21" s="11">
        <v>176280</v>
      </c>
      <c r="D21" s="11">
        <v>0</v>
      </c>
      <c r="E21" s="12">
        <f t="shared" si="0"/>
        <v>0</v>
      </c>
      <c r="F21" s="19" t="s">
        <v>37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15</v>
      </c>
      <c r="B22" s="10" t="s">
        <v>17</v>
      </c>
      <c r="C22" s="11">
        <v>608069</v>
      </c>
      <c r="D22" s="11">
        <v>0</v>
      </c>
      <c r="E22" s="12">
        <f t="shared" si="0"/>
        <v>0</v>
      </c>
      <c r="F22" s="19" t="s">
        <v>37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16</v>
      </c>
      <c r="B23" s="10" t="s">
        <v>17</v>
      </c>
      <c r="C23" s="11">
        <v>189620</v>
      </c>
      <c r="D23" s="11">
        <v>0</v>
      </c>
      <c r="E23" s="12">
        <f t="shared" si="0"/>
        <v>0</v>
      </c>
      <c r="F23" s="19" t="s">
        <v>44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17</v>
      </c>
      <c r="B24" s="10" t="s">
        <v>17</v>
      </c>
      <c r="C24" s="11">
        <v>716910</v>
      </c>
      <c r="D24" s="11">
        <v>0</v>
      </c>
      <c r="E24" s="12">
        <f t="shared" si="0"/>
        <v>0</v>
      </c>
      <c r="F24" s="19" t="s">
        <v>37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18</v>
      </c>
      <c r="B25" s="10" t="s">
        <v>17</v>
      </c>
      <c r="C25" s="11">
        <v>389336</v>
      </c>
      <c r="D25" s="11">
        <v>0</v>
      </c>
      <c r="E25" s="12">
        <f t="shared" si="0"/>
        <v>0</v>
      </c>
      <c r="F25" s="19" t="s">
        <v>44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19</v>
      </c>
      <c r="B26" s="10" t="s">
        <v>17</v>
      </c>
      <c r="C26" s="11">
        <v>25610</v>
      </c>
      <c r="D26" s="11">
        <v>0</v>
      </c>
      <c r="E26" s="12">
        <f t="shared" si="0"/>
        <v>0</v>
      </c>
      <c r="F26" s="19" t="s">
        <v>44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20</v>
      </c>
      <c r="B27" s="10" t="s">
        <v>17</v>
      </c>
      <c r="C27" s="11">
        <v>721645</v>
      </c>
      <c r="D27" s="11">
        <v>0</v>
      </c>
      <c r="E27" s="12">
        <f t="shared" si="0"/>
        <v>0</v>
      </c>
      <c r="F27" s="19" t="s">
        <v>37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21</v>
      </c>
      <c r="B28" s="10" t="s">
        <v>17</v>
      </c>
      <c r="C28" s="11">
        <v>128190</v>
      </c>
      <c r="D28" s="11">
        <v>0</v>
      </c>
      <c r="E28" s="12">
        <f t="shared" si="0"/>
        <v>0</v>
      </c>
      <c r="F28" s="19" t="s">
        <v>37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22</v>
      </c>
      <c r="B29" s="10" t="s">
        <v>17</v>
      </c>
      <c r="C29" s="11">
        <v>62670</v>
      </c>
      <c r="D29" s="11">
        <v>0</v>
      </c>
      <c r="E29" s="12">
        <f t="shared" si="0"/>
        <v>0</v>
      </c>
      <c r="F29" s="19" t="s">
        <v>42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23</v>
      </c>
      <c r="B30" s="10" t="s">
        <v>17</v>
      </c>
      <c r="C30" s="11">
        <v>352580</v>
      </c>
      <c r="D30" s="11">
        <v>0</v>
      </c>
      <c r="E30" s="12">
        <f t="shared" si="0"/>
        <v>0</v>
      </c>
      <c r="F30" s="19" t="s">
        <v>44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24</v>
      </c>
      <c r="B31" s="10" t="s">
        <v>17</v>
      </c>
      <c r="C31" s="11">
        <v>73170</v>
      </c>
      <c r="D31" s="11">
        <v>0</v>
      </c>
      <c r="E31" s="12">
        <f t="shared" si="0"/>
        <v>0</v>
      </c>
      <c r="F31" s="19" t="s">
        <v>40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25</v>
      </c>
      <c r="B32" s="10" t="s">
        <v>45</v>
      </c>
      <c r="C32" s="11">
        <v>600000</v>
      </c>
      <c r="D32" s="11">
        <v>0</v>
      </c>
      <c r="E32" s="12">
        <f t="shared" si="0"/>
        <v>0</v>
      </c>
      <c r="F32" s="19" t="s">
        <v>37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26</v>
      </c>
      <c r="B33" s="10" t="s">
        <v>32</v>
      </c>
      <c r="C33" s="11">
        <v>58801</v>
      </c>
      <c r="D33" s="11">
        <v>0</v>
      </c>
      <c r="E33" s="12">
        <f t="shared" si="0"/>
        <v>0</v>
      </c>
      <c r="F33" s="19" t="s">
        <v>44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27</v>
      </c>
      <c r="B34" s="10" t="s">
        <v>32</v>
      </c>
      <c r="C34" s="11">
        <v>62941</v>
      </c>
      <c r="D34" s="11">
        <v>0</v>
      </c>
      <c r="E34" s="12">
        <f t="shared" si="0"/>
        <v>0</v>
      </c>
      <c r="F34" s="19" t="s">
        <v>41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28</v>
      </c>
      <c r="B35" s="10" t="s">
        <v>32</v>
      </c>
      <c r="C35" s="11">
        <v>58997</v>
      </c>
      <c r="D35" s="11">
        <v>0</v>
      </c>
      <c r="E35" s="12">
        <f t="shared" si="0"/>
        <v>0</v>
      </c>
      <c r="F35" s="19" t="s">
        <v>44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29</v>
      </c>
      <c r="B36" s="10" t="s">
        <v>32</v>
      </c>
      <c r="C36" s="11">
        <v>124866</v>
      </c>
      <c r="D36" s="11">
        <v>0</v>
      </c>
      <c r="E36" s="12">
        <f t="shared" si="0"/>
        <v>0</v>
      </c>
      <c r="F36" s="19" t="s">
        <v>42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30</v>
      </c>
      <c r="B37" s="10" t="s">
        <v>32</v>
      </c>
      <c r="C37" s="11">
        <v>186390</v>
      </c>
      <c r="D37" s="11">
        <v>0</v>
      </c>
      <c r="E37" s="12">
        <f t="shared" si="0"/>
        <v>0</v>
      </c>
      <c r="F37" s="19" t="s">
        <v>41</v>
      </c>
      <c r="G37" s="11">
        <v>0</v>
      </c>
      <c r="H37" s="11">
        <v>0</v>
      </c>
      <c r="I37" s="12">
        <f t="shared" si="1"/>
        <v>0</v>
      </c>
    </row>
    <row r="38" spans="1:9" ht="13.5">
      <c r="A38" s="9">
        <v>31</v>
      </c>
      <c r="B38" s="10" t="s">
        <v>32</v>
      </c>
      <c r="C38" s="11">
        <v>59011</v>
      </c>
      <c r="D38" s="11">
        <v>0</v>
      </c>
      <c r="E38" s="12">
        <f t="shared" si="0"/>
        <v>0</v>
      </c>
      <c r="F38" s="19" t="s">
        <v>41</v>
      </c>
      <c r="G38" s="11">
        <v>0</v>
      </c>
      <c r="H38" s="11">
        <v>0</v>
      </c>
      <c r="I38" s="12">
        <f t="shared" si="1"/>
        <v>0</v>
      </c>
    </row>
    <row r="39" spans="1:9" ht="13.5">
      <c r="A39" s="9">
        <v>32</v>
      </c>
      <c r="B39" s="10" t="s">
        <v>32</v>
      </c>
      <c r="C39" s="11">
        <v>57181</v>
      </c>
      <c r="D39" s="11">
        <v>0</v>
      </c>
      <c r="E39" s="12">
        <f t="shared" si="0"/>
        <v>0</v>
      </c>
      <c r="F39" s="19" t="s">
        <v>41</v>
      </c>
      <c r="G39" s="11">
        <v>0</v>
      </c>
      <c r="H39" s="11">
        <v>0</v>
      </c>
      <c r="I39" s="12">
        <f t="shared" si="1"/>
        <v>0</v>
      </c>
    </row>
    <row r="40" spans="1:9" ht="13.5">
      <c r="A40" s="9">
        <v>33</v>
      </c>
      <c r="B40" s="10" t="s">
        <v>32</v>
      </c>
      <c r="C40" s="11">
        <v>56376</v>
      </c>
      <c r="D40" s="11">
        <v>0</v>
      </c>
      <c r="E40" s="12">
        <f t="shared" si="0"/>
        <v>0</v>
      </c>
      <c r="F40" s="19" t="s">
        <v>41</v>
      </c>
      <c r="G40" s="11">
        <v>0</v>
      </c>
      <c r="H40" s="11">
        <v>0</v>
      </c>
      <c r="I40" s="12">
        <f t="shared" si="1"/>
        <v>0</v>
      </c>
    </row>
    <row r="41" spans="1:9" ht="13.5">
      <c r="A41" s="9">
        <v>34</v>
      </c>
      <c r="B41" s="10" t="s">
        <v>32</v>
      </c>
      <c r="C41" s="11">
        <v>222283</v>
      </c>
      <c r="D41" s="11">
        <v>0</v>
      </c>
      <c r="E41" s="12">
        <f t="shared" si="0"/>
        <v>0</v>
      </c>
      <c r="F41" s="19" t="s">
        <v>44</v>
      </c>
      <c r="G41" s="11">
        <v>0</v>
      </c>
      <c r="H41" s="11">
        <v>0</v>
      </c>
      <c r="I41" s="12">
        <f t="shared" si="1"/>
        <v>0</v>
      </c>
    </row>
    <row r="42" spans="1:9" ht="13.5">
      <c r="A42" s="9">
        <v>35</v>
      </c>
      <c r="B42" s="10" t="s">
        <v>30</v>
      </c>
      <c r="C42" s="11">
        <v>70167</v>
      </c>
      <c r="D42" s="11">
        <v>0</v>
      </c>
      <c r="E42" s="12">
        <f t="shared" si="0"/>
        <v>0</v>
      </c>
      <c r="F42" s="19" t="s">
        <v>44</v>
      </c>
      <c r="G42" s="11">
        <v>0</v>
      </c>
      <c r="H42" s="11">
        <v>0</v>
      </c>
      <c r="I42" s="12">
        <f t="shared" si="1"/>
        <v>0</v>
      </c>
    </row>
    <row r="43" spans="1:9" ht="13.5">
      <c r="A43" s="9">
        <v>36</v>
      </c>
      <c r="B43" s="10" t="s">
        <v>30</v>
      </c>
      <c r="C43" s="11">
        <v>81896</v>
      </c>
      <c r="D43" s="11">
        <v>0</v>
      </c>
      <c r="E43" s="12">
        <f t="shared" si="0"/>
        <v>0</v>
      </c>
      <c r="F43" s="19" t="s">
        <v>41</v>
      </c>
      <c r="G43" s="11">
        <v>0</v>
      </c>
      <c r="H43" s="11">
        <v>0</v>
      </c>
      <c r="I43" s="12">
        <f t="shared" si="1"/>
        <v>0</v>
      </c>
    </row>
    <row r="44" spans="1:9" ht="13.5">
      <c r="A44" s="9">
        <v>37</v>
      </c>
      <c r="B44" s="10" t="s">
        <v>30</v>
      </c>
      <c r="C44" s="11">
        <v>84200</v>
      </c>
      <c r="D44" s="11">
        <v>84200</v>
      </c>
      <c r="E44" s="12">
        <f t="shared" si="0"/>
        <v>100</v>
      </c>
      <c r="F44" s="19" t="s">
        <v>41</v>
      </c>
      <c r="G44" s="19" t="s">
        <v>41</v>
      </c>
      <c r="H44" s="12">
        <f>(G44*100)/F44-100</f>
        <v>0</v>
      </c>
      <c r="I44" s="12">
        <f t="shared" si="1"/>
        <v>34437.8</v>
      </c>
    </row>
    <row r="45" spans="1:9" ht="13.5">
      <c r="A45" s="9">
        <v>38</v>
      </c>
      <c r="B45" s="10" t="s">
        <v>30</v>
      </c>
      <c r="C45" s="11">
        <v>102236</v>
      </c>
      <c r="D45" s="11">
        <v>0</v>
      </c>
      <c r="E45" s="12">
        <f t="shared" si="0"/>
        <v>0</v>
      </c>
      <c r="F45" s="19" t="s">
        <v>43</v>
      </c>
      <c r="G45" s="11">
        <v>0</v>
      </c>
      <c r="H45" s="11">
        <v>0</v>
      </c>
      <c r="I45" s="12">
        <f t="shared" si="1"/>
        <v>0</v>
      </c>
    </row>
    <row r="46" spans="1:9" ht="13.5">
      <c r="A46" s="9">
        <v>39</v>
      </c>
      <c r="B46" s="10" t="s">
        <v>30</v>
      </c>
      <c r="C46" s="11">
        <v>196030</v>
      </c>
      <c r="D46" s="11">
        <v>0</v>
      </c>
      <c r="E46" s="12">
        <f t="shared" si="0"/>
        <v>0</v>
      </c>
      <c r="F46" s="19" t="s">
        <v>43</v>
      </c>
      <c r="G46" s="11">
        <v>0</v>
      </c>
      <c r="H46" s="11">
        <v>0</v>
      </c>
      <c r="I46" s="12">
        <f t="shared" si="1"/>
        <v>0</v>
      </c>
    </row>
    <row r="47" spans="1:9" ht="13.5">
      <c r="A47" s="9">
        <v>40</v>
      </c>
      <c r="B47" s="10" t="s">
        <v>30</v>
      </c>
      <c r="C47" s="11">
        <v>90491</v>
      </c>
      <c r="D47" s="11">
        <v>0</v>
      </c>
      <c r="E47" s="12">
        <f t="shared" si="0"/>
        <v>0</v>
      </c>
      <c r="F47" s="19" t="s">
        <v>39</v>
      </c>
      <c r="G47" s="11">
        <v>0</v>
      </c>
      <c r="H47" s="11">
        <v>0</v>
      </c>
      <c r="I47" s="12">
        <f t="shared" si="1"/>
        <v>0</v>
      </c>
    </row>
    <row r="48" spans="1:9" ht="13.5">
      <c r="A48" s="9">
        <v>41</v>
      </c>
      <c r="B48" s="10" t="s">
        <v>30</v>
      </c>
      <c r="C48" s="11">
        <v>85503</v>
      </c>
      <c r="D48" s="11">
        <v>0</v>
      </c>
      <c r="E48" s="12">
        <f t="shared" si="0"/>
        <v>0</v>
      </c>
      <c r="F48" s="19" t="s">
        <v>35</v>
      </c>
      <c r="G48" s="11">
        <v>0</v>
      </c>
      <c r="H48" s="11">
        <v>0</v>
      </c>
      <c r="I48" s="12">
        <f t="shared" si="1"/>
        <v>0</v>
      </c>
    </row>
    <row r="49" spans="1:9" ht="13.5">
      <c r="A49" s="9">
        <v>42</v>
      </c>
      <c r="B49" s="10" t="s">
        <v>30</v>
      </c>
      <c r="C49" s="11">
        <v>87319</v>
      </c>
      <c r="D49" s="11">
        <v>0</v>
      </c>
      <c r="E49" s="12">
        <f t="shared" si="0"/>
        <v>0</v>
      </c>
      <c r="F49" s="19" t="s">
        <v>39</v>
      </c>
      <c r="G49" s="11">
        <v>0</v>
      </c>
      <c r="H49" s="11">
        <v>0</v>
      </c>
      <c r="I49" s="12">
        <f t="shared" si="1"/>
        <v>0</v>
      </c>
    </row>
    <row r="50" spans="1:9" ht="13.5">
      <c r="A50" s="9">
        <v>43</v>
      </c>
      <c r="B50" s="10" t="s">
        <v>18</v>
      </c>
      <c r="C50" s="11">
        <v>104647</v>
      </c>
      <c r="D50" s="11">
        <v>0</v>
      </c>
      <c r="E50" s="12">
        <f t="shared" si="0"/>
        <v>0</v>
      </c>
      <c r="F50" s="19" t="s">
        <v>42</v>
      </c>
      <c r="G50" s="11">
        <v>0</v>
      </c>
      <c r="H50" s="11">
        <v>0</v>
      </c>
      <c r="I50" s="12">
        <f t="shared" si="1"/>
        <v>0</v>
      </c>
    </row>
    <row r="51" spans="1:9" ht="13.5">
      <c r="A51" s="9">
        <v>44</v>
      </c>
      <c r="B51" s="10" t="s">
        <v>18</v>
      </c>
      <c r="C51" s="11">
        <v>215500</v>
      </c>
      <c r="D51" s="11">
        <v>0</v>
      </c>
      <c r="E51" s="12">
        <f t="shared" si="0"/>
        <v>0</v>
      </c>
      <c r="F51" s="19" t="s">
        <v>42</v>
      </c>
      <c r="G51" s="11">
        <v>0</v>
      </c>
      <c r="H51" s="11">
        <v>0</v>
      </c>
      <c r="I51" s="12">
        <f t="shared" si="1"/>
        <v>0</v>
      </c>
    </row>
    <row r="52" spans="1:9" ht="13.5">
      <c r="A52" s="9">
        <v>45</v>
      </c>
      <c r="B52" s="10" t="s">
        <v>18</v>
      </c>
      <c r="C52" s="11">
        <v>1251000</v>
      </c>
      <c r="D52" s="11">
        <v>0</v>
      </c>
      <c r="E52" s="12">
        <f t="shared" si="0"/>
        <v>0</v>
      </c>
      <c r="F52" s="19" t="s">
        <v>46</v>
      </c>
      <c r="G52" s="11">
        <v>0</v>
      </c>
      <c r="H52" s="11">
        <v>0</v>
      </c>
      <c r="I52" s="12">
        <f t="shared" si="1"/>
        <v>0</v>
      </c>
    </row>
    <row r="53" spans="1:9" ht="13.5">
      <c r="A53" s="9">
        <v>46</v>
      </c>
      <c r="B53" s="10" t="s">
        <v>19</v>
      </c>
      <c r="C53" s="11">
        <v>81695</v>
      </c>
      <c r="D53" s="11">
        <v>30000</v>
      </c>
      <c r="E53" s="12">
        <f t="shared" si="0"/>
        <v>36.721953607931944</v>
      </c>
      <c r="F53" s="19" t="s">
        <v>47</v>
      </c>
      <c r="G53" s="19" t="s">
        <v>47</v>
      </c>
      <c r="H53" s="12">
        <f>(G53*100)/F53-100</f>
        <v>0</v>
      </c>
      <c r="I53" s="12">
        <f t="shared" si="1"/>
        <v>13800</v>
      </c>
    </row>
    <row r="54" spans="1:9" ht="13.5">
      <c r="A54" s="9">
        <v>47</v>
      </c>
      <c r="B54" s="10" t="s">
        <v>19</v>
      </c>
      <c r="C54" s="11">
        <v>42025</v>
      </c>
      <c r="D54" s="11">
        <v>0</v>
      </c>
      <c r="E54" s="12">
        <f t="shared" si="0"/>
        <v>0</v>
      </c>
      <c r="F54" s="19" t="s">
        <v>48</v>
      </c>
      <c r="G54" s="11">
        <v>0</v>
      </c>
      <c r="H54" s="11">
        <v>0</v>
      </c>
      <c r="I54" s="12">
        <f t="shared" si="1"/>
        <v>0</v>
      </c>
    </row>
    <row r="55" spans="1:9" ht="13.5">
      <c r="A55" s="9">
        <v>48</v>
      </c>
      <c r="B55" s="10" t="s">
        <v>19</v>
      </c>
      <c r="C55" s="11">
        <v>81695</v>
      </c>
      <c r="D55" s="11">
        <v>30000</v>
      </c>
      <c r="E55" s="12">
        <f t="shared" si="0"/>
        <v>36.721953607931944</v>
      </c>
      <c r="F55" s="19" t="s">
        <v>47</v>
      </c>
      <c r="G55" s="19" t="s">
        <v>47</v>
      </c>
      <c r="H55" s="12">
        <f>(G55*100)/F55-100</f>
        <v>0</v>
      </c>
      <c r="I55" s="12">
        <f t="shared" si="1"/>
        <v>13800</v>
      </c>
    </row>
    <row r="56" spans="1:9" ht="13.5">
      <c r="A56" s="9">
        <v>49</v>
      </c>
      <c r="B56" s="10" t="s">
        <v>33</v>
      </c>
      <c r="C56" s="11">
        <v>600000</v>
      </c>
      <c r="D56" s="11">
        <v>32200</v>
      </c>
      <c r="E56" s="12">
        <f t="shared" si="0"/>
        <v>5.366666666666666</v>
      </c>
      <c r="F56" s="19" t="s">
        <v>37</v>
      </c>
      <c r="G56" s="19" t="s">
        <v>37</v>
      </c>
      <c r="H56" s="12">
        <f>(G56*100)/F56-100</f>
        <v>0</v>
      </c>
      <c r="I56" s="12">
        <f t="shared" si="1"/>
        <v>11817.400000000001</v>
      </c>
    </row>
    <row r="57" spans="1:9" ht="13.5">
      <c r="A57" s="9">
        <v>50</v>
      </c>
      <c r="B57" s="10" t="s">
        <v>33</v>
      </c>
      <c r="C57" s="11">
        <v>750000</v>
      </c>
      <c r="D57" s="11">
        <v>0</v>
      </c>
      <c r="E57" s="12">
        <f>(D57*100)/C57</f>
        <v>0</v>
      </c>
      <c r="F57" s="19" t="s">
        <v>44</v>
      </c>
      <c r="G57" s="11">
        <v>0</v>
      </c>
      <c r="H57" s="11">
        <v>0</v>
      </c>
      <c r="I57" s="12">
        <f>FLOOR(G57,0.00001)*D57</f>
        <v>0</v>
      </c>
    </row>
    <row r="58" spans="1:9" ht="13.5">
      <c r="A58" s="9">
        <v>51</v>
      </c>
      <c r="B58" s="10" t="s">
        <v>33</v>
      </c>
      <c r="C58" s="11">
        <v>118275</v>
      </c>
      <c r="D58" s="11">
        <v>0</v>
      </c>
      <c r="E58" s="12">
        <f t="shared" si="0"/>
        <v>0</v>
      </c>
      <c r="F58" s="19" t="s">
        <v>41</v>
      </c>
      <c r="G58" s="11">
        <v>0</v>
      </c>
      <c r="H58" s="11">
        <v>0</v>
      </c>
      <c r="I58" s="12">
        <f t="shared" si="1"/>
        <v>0</v>
      </c>
    </row>
    <row r="59" spans="1:9" ht="13.5">
      <c r="A59" s="9">
        <v>52</v>
      </c>
      <c r="B59" s="10" t="s">
        <v>20</v>
      </c>
      <c r="C59" s="11">
        <v>308325</v>
      </c>
      <c r="D59" s="11">
        <v>0</v>
      </c>
      <c r="E59" s="12">
        <f t="shared" si="0"/>
        <v>0</v>
      </c>
      <c r="F59" s="19" t="s">
        <v>44</v>
      </c>
      <c r="G59" s="11">
        <v>0</v>
      </c>
      <c r="H59" s="11">
        <v>0</v>
      </c>
      <c r="I59" s="12">
        <f t="shared" si="1"/>
        <v>0</v>
      </c>
    </row>
    <row r="60" spans="1:9" ht="13.5">
      <c r="A60" s="9">
        <v>53</v>
      </c>
      <c r="B60" s="10" t="s">
        <v>20</v>
      </c>
      <c r="C60" s="11">
        <v>36688</v>
      </c>
      <c r="D60" s="11">
        <v>0</v>
      </c>
      <c r="E60" s="12">
        <f t="shared" si="0"/>
        <v>0</v>
      </c>
      <c r="F60" s="19" t="s">
        <v>37</v>
      </c>
      <c r="G60" s="11">
        <v>0</v>
      </c>
      <c r="H60" s="11">
        <v>0</v>
      </c>
      <c r="I60" s="12">
        <f t="shared" si="1"/>
        <v>0</v>
      </c>
    </row>
    <row r="61" spans="1:9" ht="13.5">
      <c r="A61" s="9">
        <v>54</v>
      </c>
      <c r="B61" s="10" t="s">
        <v>20</v>
      </c>
      <c r="C61" s="11">
        <v>108699</v>
      </c>
      <c r="D61" s="11">
        <v>0</v>
      </c>
      <c r="E61" s="12">
        <f aca="true" t="shared" si="2" ref="E61:E69">(D61*100)/C61</f>
        <v>0</v>
      </c>
      <c r="F61" s="19" t="s">
        <v>44</v>
      </c>
      <c r="G61" s="11">
        <v>0</v>
      </c>
      <c r="H61" s="11">
        <v>0</v>
      </c>
      <c r="I61" s="12">
        <f aca="true" t="shared" si="3" ref="I61:I69">FLOOR(G61,0.00001)*D61</f>
        <v>0</v>
      </c>
    </row>
    <row r="62" spans="1:9" ht="13.5">
      <c r="A62" s="9">
        <v>55</v>
      </c>
      <c r="B62" s="10" t="s">
        <v>20</v>
      </c>
      <c r="C62" s="11">
        <v>431654</v>
      </c>
      <c r="D62" s="11">
        <v>0</v>
      </c>
      <c r="E62" s="12">
        <f t="shared" si="2"/>
        <v>0</v>
      </c>
      <c r="F62" s="19" t="s">
        <v>37</v>
      </c>
      <c r="G62" s="11">
        <v>0</v>
      </c>
      <c r="H62" s="11">
        <v>0</v>
      </c>
      <c r="I62" s="12">
        <f t="shared" si="3"/>
        <v>0</v>
      </c>
    </row>
    <row r="63" spans="1:9" ht="13.5">
      <c r="A63" s="9">
        <v>56</v>
      </c>
      <c r="B63" s="10" t="s">
        <v>20</v>
      </c>
      <c r="C63" s="11">
        <v>173271</v>
      </c>
      <c r="D63" s="11">
        <v>0</v>
      </c>
      <c r="E63" s="12">
        <f t="shared" si="2"/>
        <v>0</v>
      </c>
      <c r="F63" s="19" t="s">
        <v>44</v>
      </c>
      <c r="G63" s="11">
        <v>0</v>
      </c>
      <c r="H63" s="11">
        <v>0</v>
      </c>
      <c r="I63" s="12">
        <f t="shared" si="3"/>
        <v>0</v>
      </c>
    </row>
    <row r="64" spans="1:9" ht="13.5">
      <c r="A64" s="9">
        <v>57</v>
      </c>
      <c r="B64" s="10" t="s">
        <v>20</v>
      </c>
      <c r="C64" s="11">
        <v>297522</v>
      </c>
      <c r="D64" s="11">
        <v>0</v>
      </c>
      <c r="E64" s="12">
        <f t="shared" si="2"/>
        <v>0</v>
      </c>
      <c r="F64" s="19" t="s">
        <v>37</v>
      </c>
      <c r="G64" s="11">
        <v>0</v>
      </c>
      <c r="H64" s="11">
        <v>0</v>
      </c>
      <c r="I64" s="12">
        <f t="shared" si="3"/>
        <v>0</v>
      </c>
    </row>
    <row r="65" spans="1:9" ht="13.5">
      <c r="A65" s="9">
        <v>58</v>
      </c>
      <c r="B65" s="10" t="s">
        <v>20</v>
      </c>
      <c r="C65" s="11">
        <v>162670</v>
      </c>
      <c r="D65" s="11">
        <v>0</v>
      </c>
      <c r="E65" s="12">
        <f t="shared" si="2"/>
        <v>0</v>
      </c>
      <c r="F65" s="19" t="s">
        <v>37</v>
      </c>
      <c r="G65" s="11">
        <v>0</v>
      </c>
      <c r="H65" s="11">
        <v>0</v>
      </c>
      <c r="I65" s="12">
        <f t="shared" si="3"/>
        <v>0</v>
      </c>
    </row>
    <row r="66" spans="1:9" ht="13.5">
      <c r="A66" s="9">
        <v>59</v>
      </c>
      <c r="B66" s="10" t="s">
        <v>20</v>
      </c>
      <c r="C66" s="11">
        <v>94530</v>
      </c>
      <c r="D66" s="11">
        <v>0</v>
      </c>
      <c r="E66" s="12">
        <f t="shared" si="2"/>
        <v>0</v>
      </c>
      <c r="F66" s="19" t="s">
        <v>37</v>
      </c>
      <c r="G66" s="11">
        <v>0</v>
      </c>
      <c r="H66" s="11">
        <v>0</v>
      </c>
      <c r="I66" s="12">
        <f t="shared" si="3"/>
        <v>0</v>
      </c>
    </row>
    <row r="67" spans="1:9" ht="13.5">
      <c r="A67" s="9">
        <v>60</v>
      </c>
      <c r="B67" s="10" t="s">
        <v>20</v>
      </c>
      <c r="C67" s="11">
        <v>412863</v>
      </c>
      <c r="D67" s="11">
        <v>0</v>
      </c>
      <c r="E67" s="12">
        <f t="shared" si="2"/>
        <v>0</v>
      </c>
      <c r="F67" s="19" t="s">
        <v>44</v>
      </c>
      <c r="G67" s="11">
        <v>0</v>
      </c>
      <c r="H67" s="11">
        <v>0</v>
      </c>
      <c r="I67" s="12">
        <f t="shared" si="3"/>
        <v>0</v>
      </c>
    </row>
    <row r="68" spans="1:9" ht="13.5">
      <c r="A68" s="9">
        <v>61</v>
      </c>
      <c r="B68" s="10" t="s">
        <v>20</v>
      </c>
      <c r="C68" s="11">
        <v>1200000</v>
      </c>
      <c r="D68" s="11">
        <v>0</v>
      </c>
      <c r="E68" s="12">
        <f t="shared" si="2"/>
        <v>0</v>
      </c>
      <c r="F68" s="19" t="s">
        <v>42</v>
      </c>
      <c r="G68" s="11">
        <v>0</v>
      </c>
      <c r="H68" s="11">
        <v>0</v>
      </c>
      <c r="I68" s="12">
        <f t="shared" si="3"/>
        <v>0</v>
      </c>
    </row>
    <row r="69" spans="1:9" ht="13.5">
      <c r="A69" s="9">
        <v>62</v>
      </c>
      <c r="B69" s="10" t="s">
        <v>20</v>
      </c>
      <c r="C69" s="11">
        <v>225600</v>
      </c>
      <c r="D69" s="11">
        <v>0</v>
      </c>
      <c r="E69" s="12">
        <f t="shared" si="2"/>
        <v>0</v>
      </c>
      <c r="F69" s="19" t="s">
        <v>37</v>
      </c>
      <c r="G69" s="11">
        <v>0</v>
      </c>
      <c r="H69" s="11">
        <v>0</v>
      </c>
      <c r="I69" s="12">
        <f t="shared" si="3"/>
        <v>0</v>
      </c>
    </row>
    <row r="70" spans="1:9" ht="13.5">
      <c r="A70" s="9">
        <v>63</v>
      </c>
      <c r="B70" s="10" t="s">
        <v>20</v>
      </c>
      <c r="C70" s="11">
        <v>111000</v>
      </c>
      <c r="D70" s="11">
        <v>0</v>
      </c>
      <c r="E70" s="12">
        <f aca="true" t="shared" si="4" ref="E70:E117">(D70*100)/C70</f>
        <v>0</v>
      </c>
      <c r="F70" s="19" t="s">
        <v>37</v>
      </c>
      <c r="G70" s="11">
        <v>0</v>
      </c>
      <c r="H70" s="11">
        <v>0</v>
      </c>
      <c r="I70" s="12">
        <f aca="true" t="shared" si="5" ref="I70:I117">FLOOR(G70,0.00001)*D70</f>
        <v>0</v>
      </c>
    </row>
    <row r="71" spans="1:9" ht="13.5">
      <c r="A71" s="9">
        <v>64</v>
      </c>
      <c r="B71" s="10" t="s">
        <v>20</v>
      </c>
      <c r="C71" s="11">
        <v>124000</v>
      </c>
      <c r="D71" s="11">
        <v>0</v>
      </c>
      <c r="E71" s="12">
        <f t="shared" si="4"/>
        <v>0</v>
      </c>
      <c r="F71" s="19" t="s">
        <v>37</v>
      </c>
      <c r="G71" s="11">
        <v>0</v>
      </c>
      <c r="H71" s="11">
        <v>0</v>
      </c>
      <c r="I71" s="12">
        <f t="shared" si="5"/>
        <v>0</v>
      </c>
    </row>
    <row r="72" spans="1:9" ht="13.5">
      <c r="A72" s="9">
        <v>65</v>
      </c>
      <c r="B72" s="10" t="s">
        <v>20</v>
      </c>
      <c r="C72" s="11">
        <v>70000</v>
      </c>
      <c r="D72" s="11">
        <v>0</v>
      </c>
      <c r="E72" s="12">
        <f t="shared" si="4"/>
        <v>0</v>
      </c>
      <c r="F72" s="19" t="s">
        <v>37</v>
      </c>
      <c r="G72" s="11">
        <v>0</v>
      </c>
      <c r="H72" s="11">
        <v>0</v>
      </c>
      <c r="I72" s="12">
        <f t="shared" si="5"/>
        <v>0</v>
      </c>
    </row>
    <row r="73" spans="1:9" ht="13.5">
      <c r="A73" s="9">
        <v>66</v>
      </c>
      <c r="B73" s="10" t="s">
        <v>20</v>
      </c>
      <c r="C73" s="11">
        <v>322000</v>
      </c>
      <c r="D73" s="11">
        <v>0</v>
      </c>
      <c r="E73" s="12">
        <f t="shared" si="4"/>
        <v>0</v>
      </c>
      <c r="F73" s="19" t="s">
        <v>37</v>
      </c>
      <c r="G73" s="11">
        <v>0</v>
      </c>
      <c r="H73" s="11">
        <v>0</v>
      </c>
      <c r="I73" s="12">
        <f t="shared" si="5"/>
        <v>0</v>
      </c>
    </row>
    <row r="74" spans="1:9" ht="13.5">
      <c r="A74" s="9">
        <v>67</v>
      </c>
      <c r="B74" s="10" t="s">
        <v>20</v>
      </c>
      <c r="C74" s="11">
        <v>19292</v>
      </c>
      <c r="D74" s="11">
        <v>0</v>
      </c>
      <c r="E74" s="12">
        <f t="shared" si="4"/>
        <v>0</v>
      </c>
      <c r="F74" s="19" t="s">
        <v>44</v>
      </c>
      <c r="G74" s="11">
        <v>0</v>
      </c>
      <c r="H74" s="11">
        <v>0</v>
      </c>
      <c r="I74" s="12">
        <f t="shared" si="5"/>
        <v>0</v>
      </c>
    </row>
    <row r="75" spans="1:9" ht="13.5">
      <c r="A75" s="9">
        <v>68</v>
      </c>
      <c r="B75" s="10" t="s">
        <v>20</v>
      </c>
      <c r="C75" s="11">
        <v>58046</v>
      </c>
      <c r="D75" s="11">
        <v>0</v>
      </c>
      <c r="E75" s="12">
        <f t="shared" si="4"/>
        <v>0</v>
      </c>
      <c r="F75" s="19" t="s">
        <v>41</v>
      </c>
      <c r="G75" s="11">
        <v>0</v>
      </c>
      <c r="H75" s="11">
        <v>0</v>
      </c>
      <c r="I75" s="12">
        <f t="shared" si="5"/>
        <v>0</v>
      </c>
    </row>
    <row r="76" spans="1:9" ht="13.5">
      <c r="A76" s="9">
        <v>69</v>
      </c>
      <c r="B76" s="10" t="s">
        <v>20</v>
      </c>
      <c r="C76" s="11">
        <v>42611</v>
      </c>
      <c r="D76" s="11">
        <v>0</v>
      </c>
      <c r="E76" s="12">
        <f t="shared" si="4"/>
        <v>0</v>
      </c>
      <c r="F76" s="19" t="s">
        <v>44</v>
      </c>
      <c r="G76" s="11">
        <v>0</v>
      </c>
      <c r="H76" s="11">
        <v>0</v>
      </c>
      <c r="I76" s="12">
        <f t="shared" si="5"/>
        <v>0</v>
      </c>
    </row>
    <row r="77" spans="1:9" ht="13.5">
      <c r="A77" s="9">
        <v>70</v>
      </c>
      <c r="B77" s="10" t="s">
        <v>36</v>
      </c>
      <c r="C77" s="11">
        <v>32230</v>
      </c>
      <c r="D77" s="11">
        <v>0</v>
      </c>
      <c r="E77" s="12">
        <f t="shared" si="4"/>
        <v>0</v>
      </c>
      <c r="F77" s="19" t="s">
        <v>40</v>
      </c>
      <c r="G77" s="11">
        <v>0</v>
      </c>
      <c r="H77" s="11">
        <v>0</v>
      </c>
      <c r="I77" s="12">
        <f t="shared" si="5"/>
        <v>0</v>
      </c>
    </row>
    <row r="78" spans="1:9" ht="13.5">
      <c r="A78" s="9">
        <v>71</v>
      </c>
      <c r="B78" s="10" t="s">
        <v>36</v>
      </c>
      <c r="C78" s="11">
        <v>133980</v>
      </c>
      <c r="D78" s="11">
        <v>0</v>
      </c>
      <c r="E78" s="12">
        <f t="shared" si="4"/>
        <v>0</v>
      </c>
      <c r="F78" s="19" t="s">
        <v>49</v>
      </c>
      <c r="G78" s="11">
        <v>0</v>
      </c>
      <c r="H78" s="11">
        <v>0</v>
      </c>
      <c r="I78" s="12">
        <f t="shared" si="5"/>
        <v>0</v>
      </c>
    </row>
    <row r="79" spans="1:9" ht="13.5">
      <c r="A79" s="9">
        <v>72</v>
      </c>
      <c r="B79" s="10" t="s">
        <v>21</v>
      </c>
      <c r="C79" s="11">
        <v>1200000</v>
      </c>
      <c r="D79" s="11">
        <v>1200000</v>
      </c>
      <c r="E79" s="12">
        <f t="shared" si="4"/>
        <v>100</v>
      </c>
      <c r="F79" s="19" t="s">
        <v>50</v>
      </c>
      <c r="G79" s="19" t="s">
        <v>50</v>
      </c>
      <c r="H79" s="12">
        <f>(G79*100)/F79-100</f>
        <v>0</v>
      </c>
      <c r="I79" s="12">
        <f t="shared" si="5"/>
        <v>303600</v>
      </c>
    </row>
    <row r="80" spans="1:9" ht="13.5">
      <c r="A80" s="9">
        <v>73</v>
      </c>
      <c r="B80" s="10" t="s">
        <v>21</v>
      </c>
      <c r="C80" s="11">
        <v>1513897</v>
      </c>
      <c r="D80" s="11">
        <v>0</v>
      </c>
      <c r="E80" s="12">
        <f t="shared" si="4"/>
        <v>0</v>
      </c>
      <c r="F80" s="19" t="s">
        <v>42</v>
      </c>
      <c r="G80" s="11">
        <v>0</v>
      </c>
      <c r="H80" s="11">
        <v>0</v>
      </c>
      <c r="I80" s="12">
        <f t="shared" si="5"/>
        <v>0</v>
      </c>
    </row>
    <row r="81" spans="1:9" ht="13.5">
      <c r="A81" s="9">
        <v>74</v>
      </c>
      <c r="B81" s="10" t="s">
        <v>21</v>
      </c>
      <c r="C81" s="11">
        <v>1200000</v>
      </c>
      <c r="D81" s="11">
        <v>60000</v>
      </c>
      <c r="E81" s="12">
        <f t="shared" si="4"/>
        <v>5</v>
      </c>
      <c r="F81" s="19" t="s">
        <v>50</v>
      </c>
      <c r="G81" s="19" t="s">
        <v>50</v>
      </c>
      <c r="H81" s="12">
        <f>(G81*100)/F81-100</f>
        <v>0</v>
      </c>
      <c r="I81" s="12">
        <f t="shared" si="5"/>
        <v>15180</v>
      </c>
    </row>
    <row r="82" spans="1:9" ht="13.5">
      <c r="A82" s="9">
        <v>75</v>
      </c>
      <c r="B82" s="10" t="s">
        <v>21</v>
      </c>
      <c r="C82" s="11">
        <v>1800000</v>
      </c>
      <c r="D82" s="11">
        <v>1800000</v>
      </c>
      <c r="E82" s="12">
        <f t="shared" si="4"/>
        <v>100</v>
      </c>
      <c r="F82" s="19" t="s">
        <v>51</v>
      </c>
      <c r="G82" s="19" t="s">
        <v>55</v>
      </c>
      <c r="H82" s="12">
        <f>(G82*100)/F82-100</f>
        <v>1.4869888475836461</v>
      </c>
      <c r="I82" s="12">
        <f t="shared" si="5"/>
        <v>491400.00000000006</v>
      </c>
    </row>
    <row r="83" spans="1:9" ht="13.5">
      <c r="A83" s="9">
        <v>76</v>
      </c>
      <c r="B83" s="10" t="s">
        <v>21</v>
      </c>
      <c r="C83" s="11">
        <v>1838214</v>
      </c>
      <c r="D83" s="11">
        <v>390000</v>
      </c>
      <c r="E83" s="12">
        <f t="shared" si="4"/>
        <v>21.216245768990987</v>
      </c>
      <c r="F83" s="19" t="s">
        <v>51</v>
      </c>
      <c r="G83" s="19" t="s">
        <v>51</v>
      </c>
      <c r="H83" s="12">
        <f>(G83*100)/F83-100</f>
        <v>0</v>
      </c>
      <c r="I83" s="12">
        <f t="shared" si="5"/>
        <v>104910</v>
      </c>
    </row>
    <row r="84" spans="1:9" ht="13.5">
      <c r="A84" s="9">
        <v>77</v>
      </c>
      <c r="B84" s="10" t="s">
        <v>21</v>
      </c>
      <c r="C84" s="11">
        <v>27230</v>
      </c>
      <c r="D84" s="11">
        <v>0</v>
      </c>
      <c r="E84" s="12">
        <f t="shared" si="4"/>
        <v>0</v>
      </c>
      <c r="F84" s="19" t="s">
        <v>34</v>
      </c>
      <c r="G84" s="11">
        <v>0</v>
      </c>
      <c r="H84" s="11">
        <v>0</v>
      </c>
      <c r="I84" s="12">
        <f t="shared" si="5"/>
        <v>0</v>
      </c>
    </row>
    <row r="85" spans="1:9" ht="13.5">
      <c r="A85" s="9">
        <v>78</v>
      </c>
      <c r="B85" s="10" t="s">
        <v>21</v>
      </c>
      <c r="C85" s="11">
        <v>28007</v>
      </c>
      <c r="D85" s="11">
        <v>0</v>
      </c>
      <c r="E85" s="12">
        <f t="shared" si="4"/>
        <v>0</v>
      </c>
      <c r="F85" s="19" t="s">
        <v>44</v>
      </c>
      <c r="G85" s="11">
        <v>0</v>
      </c>
      <c r="H85" s="11">
        <v>0</v>
      </c>
      <c r="I85" s="12">
        <f t="shared" si="5"/>
        <v>0</v>
      </c>
    </row>
    <row r="86" spans="1:9" ht="13.5">
      <c r="A86" s="9">
        <v>79</v>
      </c>
      <c r="B86" s="10" t="s">
        <v>21</v>
      </c>
      <c r="C86" s="11">
        <v>44380</v>
      </c>
      <c r="D86" s="11">
        <v>0</v>
      </c>
      <c r="E86" s="12">
        <f t="shared" si="4"/>
        <v>0</v>
      </c>
      <c r="F86" s="19" t="s">
        <v>44</v>
      </c>
      <c r="G86" s="11">
        <v>0</v>
      </c>
      <c r="H86" s="11">
        <v>0</v>
      </c>
      <c r="I86" s="12">
        <f t="shared" si="5"/>
        <v>0</v>
      </c>
    </row>
    <row r="87" spans="1:9" ht="13.5">
      <c r="A87" s="9">
        <v>80</v>
      </c>
      <c r="B87" s="10" t="s">
        <v>21</v>
      </c>
      <c r="C87" s="11">
        <v>15320</v>
      </c>
      <c r="D87" s="11">
        <v>0</v>
      </c>
      <c r="E87" s="12">
        <f t="shared" si="4"/>
        <v>0</v>
      </c>
      <c r="F87" s="19" t="s">
        <v>52</v>
      </c>
      <c r="G87" s="11">
        <v>0</v>
      </c>
      <c r="H87" s="11">
        <v>0</v>
      </c>
      <c r="I87" s="12">
        <f t="shared" si="5"/>
        <v>0</v>
      </c>
    </row>
    <row r="88" spans="1:9" ht="13.5">
      <c r="A88" s="9">
        <v>81</v>
      </c>
      <c r="B88" s="10" t="s">
        <v>21</v>
      </c>
      <c r="C88" s="11">
        <v>69215</v>
      </c>
      <c r="D88" s="11">
        <v>0</v>
      </c>
      <c r="E88" s="12">
        <f t="shared" si="4"/>
        <v>0</v>
      </c>
      <c r="F88" s="19" t="s">
        <v>52</v>
      </c>
      <c r="G88" s="11">
        <v>0</v>
      </c>
      <c r="H88" s="11">
        <v>0</v>
      </c>
      <c r="I88" s="12">
        <f t="shared" si="5"/>
        <v>0</v>
      </c>
    </row>
    <row r="89" spans="1:9" ht="13.5">
      <c r="A89" s="9">
        <v>82</v>
      </c>
      <c r="B89" s="10" t="s">
        <v>21</v>
      </c>
      <c r="C89" s="11">
        <v>32830</v>
      </c>
      <c r="D89" s="11">
        <v>0</v>
      </c>
      <c r="E89" s="12">
        <f t="shared" si="4"/>
        <v>0</v>
      </c>
      <c r="F89" s="19" t="s">
        <v>44</v>
      </c>
      <c r="G89" s="11">
        <v>0</v>
      </c>
      <c r="H89" s="11">
        <v>0</v>
      </c>
      <c r="I89" s="12">
        <f t="shared" si="5"/>
        <v>0</v>
      </c>
    </row>
    <row r="90" spans="1:9" ht="13.5">
      <c r="A90" s="9">
        <v>83</v>
      </c>
      <c r="B90" s="10" t="s">
        <v>21</v>
      </c>
      <c r="C90" s="11">
        <v>28471</v>
      </c>
      <c r="D90" s="11">
        <v>0</v>
      </c>
      <c r="E90" s="12">
        <f t="shared" si="4"/>
        <v>0</v>
      </c>
      <c r="F90" s="19" t="s">
        <v>53</v>
      </c>
      <c r="G90" s="11">
        <v>0</v>
      </c>
      <c r="H90" s="11">
        <v>0</v>
      </c>
      <c r="I90" s="12">
        <f t="shared" si="5"/>
        <v>0</v>
      </c>
    </row>
    <row r="91" spans="1:9" ht="13.5">
      <c r="A91" s="9">
        <v>84</v>
      </c>
      <c r="B91" s="10" t="s">
        <v>21</v>
      </c>
      <c r="C91" s="11">
        <v>43955</v>
      </c>
      <c r="D91" s="11">
        <v>0</v>
      </c>
      <c r="E91" s="12">
        <f t="shared" si="4"/>
        <v>0</v>
      </c>
      <c r="F91" s="19" t="s">
        <v>37</v>
      </c>
      <c r="G91" s="11">
        <v>0</v>
      </c>
      <c r="H91" s="11">
        <v>0</v>
      </c>
      <c r="I91" s="12">
        <f t="shared" si="5"/>
        <v>0</v>
      </c>
    </row>
    <row r="92" spans="1:9" ht="13.5">
      <c r="A92" s="9">
        <v>85</v>
      </c>
      <c r="B92" s="10" t="s">
        <v>21</v>
      </c>
      <c r="C92" s="11">
        <v>29867</v>
      </c>
      <c r="D92" s="11">
        <v>0</v>
      </c>
      <c r="E92" s="12">
        <f t="shared" si="4"/>
        <v>0</v>
      </c>
      <c r="F92" s="19" t="s">
        <v>37</v>
      </c>
      <c r="G92" s="11">
        <v>0</v>
      </c>
      <c r="H92" s="11">
        <v>0</v>
      </c>
      <c r="I92" s="12">
        <f t="shared" si="5"/>
        <v>0</v>
      </c>
    </row>
    <row r="93" spans="1:9" ht="13.5">
      <c r="A93" s="9">
        <v>86</v>
      </c>
      <c r="B93" s="10" t="s">
        <v>21</v>
      </c>
      <c r="C93" s="11">
        <v>15097</v>
      </c>
      <c r="D93" s="11">
        <v>15097</v>
      </c>
      <c r="E93" s="12">
        <f t="shared" si="4"/>
        <v>100</v>
      </c>
      <c r="F93" s="19" t="s">
        <v>46</v>
      </c>
      <c r="G93" s="19" t="s">
        <v>46</v>
      </c>
      <c r="H93" s="12">
        <f>(G93*100)/F93-100</f>
        <v>0</v>
      </c>
      <c r="I93" s="12">
        <f t="shared" si="5"/>
        <v>4710.264</v>
      </c>
    </row>
    <row r="94" spans="1:9" ht="13.5">
      <c r="A94" s="9">
        <v>87</v>
      </c>
      <c r="B94" s="10" t="s">
        <v>21</v>
      </c>
      <c r="C94" s="11">
        <v>29145</v>
      </c>
      <c r="D94" s="11">
        <v>29145</v>
      </c>
      <c r="E94" s="12">
        <f t="shared" si="4"/>
        <v>100</v>
      </c>
      <c r="F94" s="19" t="s">
        <v>52</v>
      </c>
      <c r="G94" s="19" t="s">
        <v>52</v>
      </c>
      <c r="H94" s="12">
        <f>(G94*100)/F94-100</f>
        <v>0</v>
      </c>
      <c r="I94" s="12">
        <f t="shared" si="5"/>
        <v>9617.85</v>
      </c>
    </row>
    <row r="95" spans="1:9" ht="13.5">
      <c r="A95" s="9">
        <v>88</v>
      </c>
      <c r="B95" s="10" t="s">
        <v>21</v>
      </c>
      <c r="C95" s="11">
        <v>27731</v>
      </c>
      <c r="D95" s="11">
        <v>27731</v>
      </c>
      <c r="E95" s="12">
        <f t="shared" si="4"/>
        <v>100</v>
      </c>
      <c r="F95" s="19" t="s">
        <v>54</v>
      </c>
      <c r="G95" s="19" t="s">
        <v>54</v>
      </c>
      <c r="H95" s="12">
        <f>(G95*100)/F95-100</f>
        <v>0</v>
      </c>
      <c r="I95" s="12">
        <f t="shared" si="5"/>
        <v>8984.844000000001</v>
      </c>
    </row>
    <row r="96" spans="1:9" ht="13.5">
      <c r="A96" s="9">
        <v>89</v>
      </c>
      <c r="B96" s="10" t="s">
        <v>21</v>
      </c>
      <c r="C96" s="11">
        <v>28590</v>
      </c>
      <c r="D96" s="11">
        <v>0</v>
      </c>
      <c r="E96" s="12">
        <f t="shared" si="4"/>
        <v>0</v>
      </c>
      <c r="F96" s="19" t="s">
        <v>42</v>
      </c>
      <c r="G96" s="11">
        <v>0</v>
      </c>
      <c r="H96" s="11">
        <v>0</v>
      </c>
      <c r="I96" s="12">
        <f t="shared" si="5"/>
        <v>0</v>
      </c>
    </row>
    <row r="97" spans="1:9" ht="13.5">
      <c r="A97" s="9">
        <v>90</v>
      </c>
      <c r="B97" s="10" t="s">
        <v>21</v>
      </c>
      <c r="C97" s="11">
        <v>27230</v>
      </c>
      <c r="D97" s="11">
        <v>27230</v>
      </c>
      <c r="E97" s="12">
        <f t="shared" si="4"/>
        <v>100</v>
      </c>
      <c r="F97" s="19" t="s">
        <v>54</v>
      </c>
      <c r="G97" s="19" t="s">
        <v>54</v>
      </c>
      <c r="H97" s="12">
        <f>(G97*100)/F97-100</f>
        <v>0</v>
      </c>
      <c r="I97" s="12">
        <f t="shared" si="5"/>
        <v>8822.52</v>
      </c>
    </row>
    <row r="98" spans="1:9" ht="13.5">
      <c r="A98" s="9">
        <v>91</v>
      </c>
      <c r="B98" s="10" t="s">
        <v>21</v>
      </c>
      <c r="C98" s="11">
        <v>27170</v>
      </c>
      <c r="D98" s="11">
        <v>0</v>
      </c>
      <c r="E98" s="12">
        <f t="shared" si="4"/>
        <v>0</v>
      </c>
      <c r="F98" s="19" t="s">
        <v>54</v>
      </c>
      <c r="G98" s="11">
        <v>0</v>
      </c>
      <c r="H98" s="11">
        <v>0</v>
      </c>
      <c r="I98" s="12">
        <f t="shared" si="5"/>
        <v>0</v>
      </c>
    </row>
    <row r="99" spans="1:9" ht="13.5">
      <c r="A99" s="9">
        <v>92</v>
      </c>
      <c r="B99" s="10" t="s">
        <v>21</v>
      </c>
      <c r="C99" s="11">
        <v>28850</v>
      </c>
      <c r="D99" s="11">
        <v>0</v>
      </c>
      <c r="E99" s="12">
        <f t="shared" si="4"/>
        <v>0</v>
      </c>
      <c r="F99" s="19" t="s">
        <v>37</v>
      </c>
      <c r="G99" s="11">
        <v>0</v>
      </c>
      <c r="H99" s="11">
        <v>0</v>
      </c>
      <c r="I99" s="12">
        <f t="shared" si="5"/>
        <v>0</v>
      </c>
    </row>
    <row r="100" spans="1:9" ht="13.5">
      <c r="A100" s="9">
        <v>93</v>
      </c>
      <c r="B100" s="10" t="s">
        <v>21</v>
      </c>
      <c r="C100" s="11">
        <v>29997</v>
      </c>
      <c r="D100" s="11">
        <v>0</v>
      </c>
      <c r="E100" s="12">
        <f t="shared" si="4"/>
        <v>0</v>
      </c>
      <c r="F100" s="19" t="s">
        <v>56</v>
      </c>
      <c r="G100" s="11">
        <v>0</v>
      </c>
      <c r="H100" s="11">
        <v>0</v>
      </c>
      <c r="I100" s="12">
        <f t="shared" si="5"/>
        <v>0</v>
      </c>
    </row>
    <row r="101" spans="1:9" ht="13.5">
      <c r="A101" s="9">
        <v>94</v>
      </c>
      <c r="B101" s="10" t="s">
        <v>21</v>
      </c>
      <c r="C101" s="11">
        <v>49248</v>
      </c>
      <c r="D101" s="11">
        <v>0</v>
      </c>
      <c r="E101" s="12">
        <f t="shared" si="4"/>
        <v>0</v>
      </c>
      <c r="F101" s="19" t="s">
        <v>57</v>
      </c>
      <c r="G101" s="11">
        <v>0</v>
      </c>
      <c r="H101" s="11">
        <v>0</v>
      </c>
      <c r="I101" s="12">
        <f t="shared" si="5"/>
        <v>0</v>
      </c>
    </row>
    <row r="102" spans="1:9" ht="13.5">
      <c r="A102" s="9">
        <v>95</v>
      </c>
      <c r="B102" s="10" t="s">
        <v>21</v>
      </c>
      <c r="C102" s="11">
        <v>85680</v>
      </c>
      <c r="D102" s="11">
        <v>0</v>
      </c>
      <c r="E102" s="12">
        <f t="shared" si="4"/>
        <v>0</v>
      </c>
      <c r="F102" s="19" t="s">
        <v>42</v>
      </c>
      <c r="G102" s="11">
        <v>0</v>
      </c>
      <c r="H102" s="11">
        <v>0</v>
      </c>
      <c r="I102" s="12">
        <f>FLOOR(G102,0.00001)*D102</f>
        <v>0</v>
      </c>
    </row>
    <row r="103" spans="1:9" ht="13.5">
      <c r="A103" s="9">
        <v>96</v>
      </c>
      <c r="B103" s="10" t="s">
        <v>21</v>
      </c>
      <c r="C103" s="11">
        <v>89390</v>
      </c>
      <c r="D103" s="11">
        <v>0</v>
      </c>
      <c r="E103" s="12">
        <f t="shared" si="4"/>
        <v>0</v>
      </c>
      <c r="F103" s="19" t="s">
        <v>37</v>
      </c>
      <c r="G103" s="11">
        <v>0</v>
      </c>
      <c r="H103" s="11">
        <v>0</v>
      </c>
      <c r="I103" s="12">
        <f t="shared" si="5"/>
        <v>0</v>
      </c>
    </row>
    <row r="104" spans="1:9" ht="13.5">
      <c r="A104" s="9">
        <v>97</v>
      </c>
      <c r="B104" s="10" t="s">
        <v>21</v>
      </c>
      <c r="C104" s="11">
        <v>14974</v>
      </c>
      <c r="D104" s="11">
        <v>0</v>
      </c>
      <c r="E104" s="12">
        <f t="shared" si="4"/>
        <v>0</v>
      </c>
      <c r="F104" s="19" t="s">
        <v>37</v>
      </c>
      <c r="G104" s="11">
        <v>0</v>
      </c>
      <c r="H104" s="11">
        <v>0</v>
      </c>
      <c r="I104" s="12">
        <f t="shared" si="5"/>
        <v>0</v>
      </c>
    </row>
    <row r="105" spans="1:9" ht="13.5">
      <c r="A105" s="9">
        <v>98</v>
      </c>
      <c r="B105" s="10" t="s">
        <v>21</v>
      </c>
      <c r="C105" s="11">
        <v>29638</v>
      </c>
      <c r="D105" s="11">
        <v>0</v>
      </c>
      <c r="E105" s="12">
        <f t="shared" si="4"/>
        <v>0</v>
      </c>
      <c r="F105" s="19" t="s">
        <v>42</v>
      </c>
      <c r="G105" s="11">
        <v>0</v>
      </c>
      <c r="H105" s="11">
        <v>0</v>
      </c>
      <c r="I105" s="12">
        <f t="shared" si="5"/>
        <v>0</v>
      </c>
    </row>
    <row r="106" spans="1:9" ht="13.5">
      <c r="A106" s="9">
        <v>99</v>
      </c>
      <c r="B106" s="10" t="s">
        <v>21</v>
      </c>
      <c r="C106" s="11">
        <v>28203</v>
      </c>
      <c r="D106" s="11">
        <v>0</v>
      </c>
      <c r="E106" s="12">
        <f t="shared" si="4"/>
        <v>0</v>
      </c>
      <c r="F106" s="19" t="s">
        <v>42</v>
      </c>
      <c r="G106" s="11">
        <v>0</v>
      </c>
      <c r="H106" s="11">
        <v>0</v>
      </c>
      <c r="I106" s="12">
        <f t="shared" si="5"/>
        <v>0</v>
      </c>
    </row>
    <row r="107" spans="1:9" ht="13.5">
      <c r="A107" s="9">
        <v>100</v>
      </c>
      <c r="B107" s="10" t="s">
        <v>21</v>
      </c>
      <c r="C107" s="11">
        <v>14536</v>
      </c>
      <c r="D107" s="11">
        <v>0</v>
      </c>
      <c r="E107" s="12">
        <f t="shared" si="4"/>
        <v>0</v>
      </c>
      <c r="F107" s="19" t="s">
        <v>42</v>
      </c>
      <c r="G107" s="11">
        <v>0</v>
      </c>
      <c r="H107" s="11">
        <v>0</v>
      </c>
      <c r="I107" s="12">
        <f t="shared" si="5"/>
        <v>0</v>
      </c>
    </row>
    <row r="108" spans="1:9" ht="13.5">
      <c r="A108" s="9">
        <v>101</v>
      </c>
      <c r="B108" s="10" t="s">
        <v>21</v>
      </c>
      <c r="C108" s="11">
        <v>15413</v>
      </c>
      <c r="D108" s="11">
        <v>0</v>
      </c>
      <c r="E108" s="12">
        <f t="shared" si="4"/>
        <v>0</v>
      </c>
      <c r="F108" s="19" t="s">
        <v>42</v>
      </c>
      <c r="G108" s="11">
        <v>0</v>
      </c>
      <c r="H108" s="11">
        <v>0</v>
      </c>
      <c r="I108" s="12">
        <f t="shared" si="5"/>
        <v>0</v>
      </c>
    </row>
    <row r="109" spans="1:9" ht="13.5">
      <c r="A109" s="9">
        <v>102</v>
      </c>
      <c r="B109" s="10" t="s">
        <v>21</v>
      </c>
      <c r="C109" s="11">
        <v>27727</v>
      </c>
      <c r="D109" s="11">
        <v>0</v>
      </c>
      <c r="E109" s="12">
        <f t="shared" si="4"/>
        <v>0</v>
      </c>
      <c r="F109" s="19" t="s">
        <v>42</v>
      </c>
      <c r="G109" s="11">
        <v>0</v>
      </c>
      <c r="H109" s="11">
        <v>0</v>
      </c>
      <c r="I109" s="12">
        <f t="shared" si="5"/>
        <v>0</v>
      </c>
    </row>
    <row r="110" spans="1:9" ht="13.5">
      <c r="A110" s="9">
        <v>103</v>
      </c>
      <c r="B110" s="10" t="s">
        <v>21</v>
      </c>
      <c r="C110" s="11">
        <v>28432</v>
      </c>
      <c r="D110" s="11">
        <v>0</v>
      </c>
      <c r="E110" s="12">
        <f t="shared" si="4"/>
        <v>0</v>
      </c>
      <c r="F110" s="19" t="s">
        <v>58</v>
      </c>
      <c r="G110" s="11">
        <v>0</v>
      </c>
      <c r="H110" s="11">
        <v>0</v>
      </c>
      <c r="I110" s="12">
        <f t="shared" si="5"/>
        <v>0</v>
      </c>
    </row>
    <row r="111" spans="1:9" ht="13.5">
      <c r="A111" s="9">
        <v>104</v>
      </c>
      <c r="B111" s="10" t="s">
        <v>21</v>
      </c>
      <c r="C111" s="11">
        <v>15140</v>
      </c>
      <c r="D111" s="11">
        <v>0</v>
      </c>
      <c r="E111" s="12">
        <f t="shared" si="4"/>
        <v>0</v>
      </c>
      <c r="F111" s="19" t="s">
        <v>59</v>
      </c>
      <c r="G111" s="11">
        <v>0</v>
      </c>
      <c r="H111" s="11">
        <v>0</v>
      </c>
      <c r="I111" s="12">
        <f t="shared" si="5"/>
        <v>0</v>
      </c>
    </row>
    <row r="112" spans="1:9" ht="13.5">
      <c r="A112" s="9">
        <v>105</v>
      </c>
      <c r="B112" s="10" t="s">
        <v>21</v>
      </c>
      <c r="C112" s="11">
        <v>15260</v>
      </c>
      <c r="D112" s="11">
        <v>0</v>
      </c>
      <c r="E112" s="12">
        <f t="shared" si="4"/>
        <v>0</v>
      </c>
      <c r="F112" s="19" t="s">
        <v>58</v>
      </c>
      <c r="G112" s="11">
        <v>0</v>
      </c>
      <c r="H112" s="11">
        <v>0</v>
      </c>
      <c r="I112" s="12">
        <f t="shared" si="5"/>
        <v>0</v>
      </c>
    </row>
    <row r="113" spans="1:9" ht="13.5">
      <c r="A113" s="9">
        <v>106</v>
      </c>
      <c r="B113" s="10" t="s">
        <v>21</v>
      </c>
      <c r="C113" s="11">
        <v>29496</v>
      </c>
      <c r="D113" s="11">
        <v>0</v>
      </c>
      <c r="E113" s="12">
        <f t="shared" si="4"/>
        <v>0</v>
      </c>
      <c r="F113" s="19" t="s">
        <v>60</v>
      </c>
      <c r="G113" s="11">
        <v>0</v>
      </c>
      <c r="H113" s="11">
        <v>0</v>
      </c>
      <c r="I113" s="12">
        <f t="shared" si="5"/>
        <v>0</v>
      </c>
    </row>
    <row r="114" spans="1:9" ht="13.5">
      <c r="A114" s="9">
        <v>107</v>
      </c>
      <c r="B114" s="10" t="s">
        <v>21</v>
      </c>
      <c r="C114" s="11">
        <v>59046</v>
      </c>
      <c r="D114" s="11">
        <v>0</v>
      </c>
      <c r="E114" s="12">
        <f t="shared" si="4"/>
        <v>0</v>
      </c>
      <c r="F114" s="19" t="s">
        <v>42</v>
      </c>
      <c r="G114" s="11">
        <v>0</v>
      </c>
      <c r="H114" s="11">
        <v>0</v>
      </c>
      <c r="I114" s="12">
        <f t="shared" si="5"/>
        <v>0</v>
      </c>
    </row>
    <row r="115" spans="1:9" ht="13.5">
      <c r="A115" s="9">
        <v>108</v>
      </c>
      <c r="B115" s="10" t="s">
        <v>22</v>
      </c>
      <c r="C115" s="11">
        <v>680000</v>
      </c>
      <c r="D115" s="11">
        <v>0</v>
      </c>
      <c r="E115" s="12">
        <f t="shared" si="4"/>
        <v>0</v>
      </c>
      <c r="F115" s="19" t="s">
        <v>44</v>
      </c>
      <c r="G115" s="11">
        <v>0</v>
      </c>
      <c r="H115" s="11">
        <v>0</v>
      </c>
      <c r="I115" s="12">
        <f t="shared" si="5"/>
        <v>0</v>
      </c>
    </row>
    <row r="116" spans="1:9" ht="13.5">
      <c r="A116" s="9">
        <v>109</v>
      </c>
      <c r="B116" s="10" t="s">
        <v>24</v>
      </c>
      <c r="C116" s="11">
        <v>1228000</v>
      </c>
      <c r="D116" s="11">
        <v>0</v>
      </c>
      <c r="E116" s="12">
        <f t="shared" si="4"/>
        <v>0</v>
      </c>
      <c r="F116" s="19" t="s">
        <v>42</v>
      </c>
      <c r="G116" s="11">
        <v>0</v>
      </c>
      <c r="H116" s="11">
        <v>0</v>
      </c>
      <c r="I116" s="12">
        <f t="shared" si="5"/>
        <v>0</v>
      </c>
    </row>
    <row r="117" spans="1:9" ht="13.5">
      <c r="A117" s="9">
        <v>110</v>
      </c>
      <c r="B117" s="10" t="s">
        <v>23</v>
      </c>
      <c r="C117" s="11">
        <v>1800000</v>
      </c>
      <c r="D117" s="11">
        <v>0</v>
      </c>
      <c r="E117" s="12">
        <f t="shared" si="4"/>
        <v>0</v>
      </c>
      <c r="F117" s="19" t="s">
        <v>37</v>
      </c>
      <c r="G117" s="11">
        <v>0</v>
      </c>
      <c r="H117" s="11">
        <v>0</v>
      </c>
      <c r="I117" s="12">
        <f t="shared" si="5"/>
        <v>0</v>
      </c>
    </row>
    <row r="118" spans="1:9" ht="13.5">
      <c r="A118" s="9">
        <v>111</v>
      </c>
      <c r="B118" s="10" t="s">
        <v>23</v>
      </c>
      <c r="C118" s="11">
        <v>423000</v>
      </c>
      <c r="D118" s="11">
        <v>120000</v>
      </c>
      <c r="E118" s="12">
        <f>(D118*100)/C118</f>
        <v>28.368794326241133</v>
      </c>
      <c r="F118" s="19" t="s">
        <v>61</v>
      </c>
      <c r="G118" s="19" t="s">
        <v>61</v>
      </c>
      <c r="H118" s="12">
        <f>(G118*100)/F118-100</f>
        <v>0</v>
      </c>
      <c r="I118" s="12">
        <f>FLOOR(G118,0.00001)*D118</f>
        <v>35280.00000000001</v>
      </c>
    </row>
    <row r="119" spans="1:9" ht="13.5">
      <c r="A119" s="13"/>
      <c r="B119" s="14" t="s">
        <v>15</v>
      </c>
      <c r="C119" s="15">
        <f>SUM(C8:C118)</f>
        <v>30172966</v>
      </c>
      <c r="D119" s="20">
        <f>SUM(D8:D118)</f>
        <v>3845603</v>
      </c>
      <c r="E119" s="16">
        <f>(D119*100)/C119</f>
        <v>12.745193826818351</v>
      </c>
      <c r="F119" s="17"/>
      <c r="G119" s="21">
        <f>(I119/D119)</f>
        <v>0.2746931178283354</v>
      </c>
      <c r="H119" s="16"/>
      <c r="I119" s="16">
        <f>SUM(I8:I118)</f>
        <v>1056360.678</v>
      </c>
    </row>
    <row r="120" spans="1:9" ht="13.5">
      <c r="A120" s="6" t="s">
        <v>28</v>
      </c>
      <c r="B120" s="6"/>
      <c r="C120" s="7"/>
      <c r="D120" s="7"/>
      <c r="E120" s="6"/>
      <c r="F120" s="8"/>
      <c r="G120" s="6"/>
      <c r="H120" s="18"/>
      <c r="I120" s="6"/>
    </row>
    <row r="121" spans="1:9" ht="13.5">
      <c r="A121" s="9">
        <v>112</v>
      </c>
      <c r="B121" s="10" t="s">
        <v>31</v>
      </c>
      <c r="C121" s="11">
        <v>747000</v>
      </c>
      <c r="D121" s="11">
        <v>0</v>
      </c>
      <c r="E121" s="12">
        <f>(D121*100)/C121</f>
        <v>0</v>
      </c>
      <c r="F121" s="19" t="s">
        <v>40</v>
      </c>
      <c r="G121" s="11">
        <v>0</v>
      </c>
      <c r="H121" s="11">
        <v>0</v>
      </c>
      <c r="I121" s="12">
        <f>FLOOR(G121,0.00001)*D121</f>
        <v>0</v>
      </c>
    </row>
    <row r="122" spans="1:9" ht="13.5">
      <c r="A122" s="13"/>
      <c r="B122" s="14" t="s">
        <v>29</v>
      </c>
      <c r="C122" s="15">
        <f>SUM(C121:C121)</f>
        <v>747000</v>
      </c>
      <c r="D122" s="15">
        <f>SUM(D121:D121)</f>
        <v>0</v>
      </c>
      <c r="E122" s="16">
        <f>(D122*100)/C122</f>
        <v>0</v>
      </c>
      <c r="F122" s="17"/>
      <c r="G122" s="21" t="e">
        <f>(I122/D122)</f>
        <v>#DIV/0!</v>
      </c>
      <c r="H122" s="16"/>
      <c r="I122" s="16">
        <f>SUM(I121:I121)</f>
        <v>0</v>
      </c>
    </row>
    <row r="123" spans="3:9" ht="13.5">
      <c r="C123" s="23"/>
      <c r="I123" s="22"/>
    </row>
    <row r="124" spans="1:9" ht="13.5">
      <c r="A124" s="13"/>
      <c r="B124" s="14" t="s">
        <v>13</v>
      </c>
      <c r="C124" s="24">
        <f>SUM(C119,C122)</f>
        <v>30919966</v>
      </c>
      <c r="D124" s="15">
        <f>SUM(D119,D122)</f>
        <v>3845603</v>
      </c>
      <c r="E124" s="16">
        <f>(D124*100)/C124</f>
        <v>12.437280817191066</v>
      </c>
      <c r="F124" s="17"/>
      <c r="G124" s="21">
        <f>(I124/D124)*1</f>
        <v>0.2746931178283354</v>
      </c>
      <c r="H124" s="16"/>
      <c r="I124" s="25">
        <f>SUM(I119,I122)</f>
        <v>1056360.678</v>
      </c>
    </row>
    <row r="128" spans="1:11" ht="15">
      <c r="A128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">
      <c r="A129"/>
      <c r="B129" s="27"/>
      <c r="C129" s="27"/>
      <c r="D129" s="27"/>
      <c r="E129" s="27"/>
      <c r="F129" s="28"/>
      <c r="G129" s="28"/>
      <c r="H129" s="28"/>
      <c r="I129" s="27"/>
      <c r="J129" s="27"/>
      <c r="K129" s="27"/>
    </row>
    <row r="130" spans="1:11" ht="15">
      <c r="A130"/>
      <c r="B130" s="27"/>
      <c r="C130" s="27"/>
      <c r="D130" s="27"/>
      <c r="E130" s="27"/>
      <c r="F130" s="28"/>
      <c r="G130" s="28"/>
      <c r="H130" s="28"/>
      <c r="I130" s="27"/>
      <c r="J130" s="27"/>
      <c r="K130" s="27"/>
    </row>
    <row r="131" spans="1:11" ht="15">
      <c r="A131"/>
      <c r="B131" s="27"/>
      <c r="C131" s="27"/>
      <c r="D131" s="27"/>
      <c r="E131" s="27"/>
      <c r="F131" s="28"/>
      <c r="G131" s="28"/>
      <c r="H131" s="29"/>
      <c r="I131" s="29"/>
      <c r="J131" s="29"/>
      <c r="K131" s="29"/>
    </row>
    <row r="132" spans="1:11" ht="15">
      <c r="A132"/>
      <c r="B132" s="27"/>
      <c r="C132" s="27"/>
      <c r="D132" s="27"/>
      <c r="E132" s="27"/>
      <c r="F132" s="28"/>
      <c r="G132" s="28"/>
      <c r="H132" s="29"/>
      <c r="I132" s="29"/>
      <c r="J132" s="29"/>
      <c r="K132" s="29"/>
    </row>
    <row r="133" spans="1:11" ht="15">
      <c r="A133"/>
      <c r="B133" s="27"/>
      <c r="C133" s="27"/>
      <c r="D133" s="27"/>
      <c r="E133" s="27"/>
      <c r="F133" s="28"/>
      <c r="G133" s="28"/>
      <c r="H133" s="29"/>
      <c r="I133" s="29"/>
      <c r="J133" s="29"/>
      <c r="K133" s="29"/>
    </row>
    <row r="134" spans="1:11" ht="15">
      <c r="A134"/>
      <c r="B134" s="27"/>
      <c r="C134" s="27"/>
      <c r="D134" s="27"/>
      <c r="E134" s="27"/>
      <c r="F134" s="28"/>
      <c r="G134" s="28"/>
      <c r="H134" s="29"/>
      <c r="I134" s="29"/>
      <c r="J134" s="29"/>
      <c r="K134" s="29"/>
    </row>
    <row r="135" spans="1:11" ht="15">
      <c r="A135"/>
      <c r="B135" s="27"/>
      <c r="C135" s="27"/>
      <c r="D135" s="27"/>
      <c r="E135" s="27"/>
      <c r="F135" s="27"/>
      <c r="G135" s="27"/>
      <c r="H135" s="29"/>
      <c r="I135" s="29"/>
      <c r="J135" s="29"/>
      <c r="K135" s="29"/>
    </row>
    <row r="136" spans="1:11" ht="15">
      <c r="A136"/>
      <c r="B136" s="27"/>
      <c r="C136" s="27"/>
      <c r="D136" s="27"/>
      <c r="E136" s="27"/>
      <c r="F136" s="28"/>
      <c r="G136" s="28"/>
      <c r="H136" s="29"/>
      <c r="I136" s="29"/>
      <c r="J136" s="29"/>
      <c r="K136" s="29"/>
    </row>
    <row r="137" spans="1:11" ht="15">
      <c r="A137"/>
      <c r="B137" s="27"/>
      <c r="C137" s="27"/>
      <c r="D137" s="27"/>
      <c r="E137" s="27"/>
      <c r="F137" s="28"/>
      <c r="G137" s="28"/>
      <c r="H137" s="29"/>
      <c r="I137" s="29"/>
      <c r="J137" s="29"/>
      <c r="K137" s="29"/>
    </row>
    <row r="138" spans="1:11" ht="15">
      <c r="A138"/>
      <c r="B138" s="27"/>
      <c r="C138" s="27"/>
      <c r="D138" s="27"/>
      <c r="E138" s="27"/>
      <c r="F138" s="28"/>
      <c r="G138" s="28"/>
      <c r="H138" s="29"/>
      <c r="I138" s="29"/>
      <c r="J138" s="29"/>
      <c r="K138" s="29"/>
    </row>
    <row r="139" spans="1:11" ht="15">
      <c r="A139"/>
      <c r="B139" s="27"/>
      <c r="C139" s="27"/>
      <c r="D139" s="27"/>
      <c r="E139" s="27"/>
      <c r="F139" s="28"/>
      <c r="G139" s="28"/>
      <c r="H139" s="29"/>
      <c r="I139" s="29"/>
      <c r="J139" s="29"/>
      <c r="K139" s="29"/>
    </row>
    <row r="140" spans="1:11" ht="15">
      <c r="A140"/>
      <c r="B140" s="27"/>
      <c r="C140" s="27"/>
      <c r="D140" s="27"/>
      <c r="E140" s="27"/>
      <c r="F140" s="28"/>
      <c r="G140" s="28"/>
      <c r="H140" s="29"/>
      <c r="I140" s="29"/>
      <c r="J140" s="29"/>
      <c r="K140" s="29"/>
    </row>
    <row r="141" spans="1:11" ht="15">
      <c r="A141"/>
      <c r="B141" s="27"/>
      <c r="C141" s="27"/>
      <c r="D141" s="27"/>
      <c r="E141" s="27"/>
      <c r="F141" s="28"/>
      <c r="G141" s="28"/>
      <c r="H141" s="29"/>
      <c r="I141" s="29"/>
      <c r="J141" s="29"/>
      <c r="K141" s="29"/>
    </row>
    <row r="142" spans="1:11" ht="15">
      <c r="A142"/>
      <c r="B142" s="27"/>
      <c r="C142" s="27"/>
      <c r="D142" s="27"/>
      <c r="E142" s="27"/>
      <c r="F142" s="28"/>
      <c r="G142" s="28"/>
      <c r="H142" s="29"/>
      <c r="I142" s="29"/>
      <c r="J142" s="29"/>
      <c r="K142" s="29"/>
    </row>
    <row r="143" spans="1:11" ht="15">
      <c r="A143"/>
      <c r="B143" s="27"/>
      <c r="C143" s="27"/>
      <c r="D143" s="27"/>
      <c r="E143" s="27"/>
      <c r="F143" s="28"/>
      <c r="G143" s="28"/>
      <c r="H143" s="29"/>
      <c r="I143" s="29"/>
      <c r="J143" s="29"/>
      <c r="K143" s="29"/>
    </row>
    <row r="144" spans="1:11" ht="15">
      <c r="A144"/>
      <c r="B144" s="27"/>
      <c r="C144" s="27"/>
      <c r="D144" s="27"/>
      <c r="E144" s="27"/>
      <c r="F144" s="28"/>
      <c r="G144" s="28"/>
      <c r="H144" s="29"/>
      <c r="I144" s="29"/>
      <c r="J144" s="29"/>
      <c r="K144" s="29"/>
    </row>
    <row r="145" spans="1:11" ht="15">
      <c r="A145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8">
      <c r="A146"/>
      <c r="B146" s="27"/>
      <c r="C146" s="30"/>
      <c r="D146" s="27"/>
      <c r="E146" s="27"/>
      <c r="F146" s="28"/>
      <c r="G146" s="28"/>
      <c r="H146" s="27"/>
      <c r="I146" s="27"/>
      <c r="J146" s="27"/>
      <c r="K146" s="27"/>
    </row>
    <row r="147" spans="1:11" ht="15">
      <c r="A147"/>
      <c r="B147" s="27"/>
      <c r="C147" s="27"/>
      <c r="D147" s="27"/>
      <c r="E147" s="27"/>
      <c r="F147" s="28"/>
      <c r="G147" s="28"/>
      <c r="H147" s="27"/>
      <c r="I147" s="27"/>
      <c r="J147" s="27"/>
      <c r="K147" s="27"/>
    </row>
    <row r="148" spans="1:11" ht="15">
      <c r="A148"/>
      <c r="B148" s="27"/>
      <c r="C148" s="27"/>
      <c r="D148" s="27"/>
      <c r="E148" s="27"/>
      <c r="F148" s="28"/>
      <c r="G148" s="28"/>
      <c r="H148" s="27"/>
      <c r="I148" s="29"/>
      <c r="J148" s="29"/>
      <c r="K148" s="29"/>
    </row>
    <row r="149" spans="1:11" ht="15">
      <c r="A149"/>
      <c r="B149" s="27"/>
      <c r="C149" s="27"/>
      <c r="D149" s="27"/>
      <c r="E149" s="27"/>
      <c r="F149" s="28"/>
      <c r="G149" s="28"/>
      <c r="H149" s="27"/>
      <c r="I149" s="29"/>
      <c r="J149" s="29"/>
      <c r="K149" s="29"/>
    </row>
    <row r="150" spans="1:11" ht="15">
      <c r="A150"/>
      <c r="B150" s="27"/>
      <c r="C150" s="27"/>
      <c r="D150" s="27"/>
      <c r="E150" s="27"/>
      <c r="F150" s="28"/>
      <c r="G150" s="28"/>
      <c r="H150" s="29"/>
      <c r="I150" s="29"/>
      <c r="J150" s="29"/>
      <c r="K150" s="29"/>
    </row>
    <row r="151" spans="1:11" ht="15">
      <c r="A151"/>
      <c r="B151" s="27"/>
      <c r="C151" s="27"/>
      <c r="D151" s="27"/>
      <c r="E151" s="27"/>
      <c r="F151" s="28"/>
      <c r="G151" s="28"/>
      <c r="H151" s="29"/>
      <c r="I151" s="29"/>
      <c r="J151" s="29"/>
      <c r="K151" s="29"/>
    </row>
    <row r="152" spans="1:11" ht="15">
      <c r="A152"/>
      <c r="B152" s="27"/>
      <c r="C152" s="27"/>
      <c r="D152" s="27"/>
      <c r="E152" s="27"/>
      <c r="F152" s="28"/>
      <c r="G152" s="28"/>
      <c r="H152" s="29"/>
      <c r="I152" s="29"/>
      <c r="J152" s="29"/>
      <c r="K152" s="29"/>
    </row>
    <row r="153" spans="1:11" ht="15">
      <c r="A153"/>
      <c r="B153" s="27"/>
      <c r="C153" s="27"/>
      <c r="D153" s="27"/>
      <c r="E153" s="27"/>
      <c r="F153" s="28"/>
      <c r="G153" s="28"/>
      <c r="H153" s="29"/>
      <c r="I153" s="29"/>
      <c r="J153" s="29"/>
      <c r="K153" s="29"/>
    </row>
    <row r="154" spans="1:11" ht="15">
      <c r="A154"/>
      <c r="B154" s="27"/>
      <c r="C154" s="27"/>
      <c r="D154" s="27"/>
      <c r="E154" s="27"/>
      <c r="F154" s="28"/>
      <c r="G154" s="28"/>
      <c r="H154" s="29"/>
      <c r="I154" s="29"/>
      <c r="J154" s="29"/>
      <c r="K154" s="29"/>
    </row>
    <row r="155" spans="1:11" ht="15">
      <c r="A155"/>
      <c r="B155" s="27"/>
      <c r="C155" s="27"/>
      <c r="D155" s="27"/>
      <c r="E155" s="27"/>
      <c r="F155" s="28"/>
      <c r="G155" s="28"/>
      <c r="H155" s="29"/>
      <c r="I155" s="29"/>
      <c r="J155" s="29"/>
      <c r="K155" s="29"/>
    </row>
    <row r="156" spans="1:11" ht="15">
      <c r="A156"/>
      <c r="B156" s="27"/>
      <c r="C156" s="27"/>
      <c r="D156" s="27"/>
      <c r="E156" s="27"/>
      <c r="F156" s="28"/>
      <c r="G156" s="28"/>
      <c r="H156" s="29"/>
      <c r="I156" s="29"/>
      <c r="J156" s="29"/>
      <c r="K156" s="29"/>
    </row>
    <row r="157" ht="12.75">
      <c r="A157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2007-01-30T14:30:37Z</dcterms:modified>
  <cp:category/>
  <cp:version/>
  <cp:contentType/>
  <cp:contentStatus/>
</cp:coreProperties>
</file>