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4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<sst xmlns="http://schemas.openxmlformats.org/spreadsheetml/2006/main" count="76" uniqueCount="41">
  <si>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</si>
  <si>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</si>
  <si>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</si>
  <si>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</si>
  <si>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</si>
  <si>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</si>
  <si>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</si>
  <si>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</si>
  <si>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</si>
  <si>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</si>
  <si>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</si>
  <si>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</si>
  <si>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</si>
  <si>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</si>
  <si>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</si>
  <si>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</si>
  <si>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</si>
  <si>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</si>
  <si>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</si>
  <si>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</si>
  <si>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</si>
  <si>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</si>
  <si>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</si>
  <si>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</si>
  <si>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</si>
  <si>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</si>
  <si>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</si>
  <si>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</si>
  <si>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</si>
  <si>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</si>
  <si>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</si>
  <si>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</si>
  <si>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</si>
  <si>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</si>
  <si>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</si>
  <si>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BNM</t>
  </si>
  <si>
    <t>BBM UB</t>
  </si>
  <si>
    <t>BBM GO</t>
  </si>
  <si>
    <t xml:space="preserve">    AVISO DE LEILÃO DE PRÊMIO PARA O ESCOAMENTO DE TRIGO EM GRÃOS – PEP - N.º 394/09 - 10/12/2009</t>
  </si>
  <si>
    <t>BCMCO</t>
  </si>
  <si>
    <t>BMCS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</si>
</sst>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4"/>
  <sheetViews>
    <sheetView tabSelected="1" zoomScalePageLayoutView="0" workbookViewId="0" topLeftCell="D61">
      <selection activeCell="G75" sqref="G7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800000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1200000</v>
      </c>
      <c r="D19" s="21">
        <f>SUM(D20:D20)</f>
        <v>0</v>
      </c>
      <c r="E19" s="28">
        <f>(D19*100)/C19</f>
        <v>0</v>
      </c>
      <c r="F19" s="30">
        <v>0.16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29</v>
      </c>
      <c r="D20" s="21"/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2000000</v>
      </c>
      <c r="D22" s="21">
        <f>SUM(D23:D23)</f>
        <v>355000</v>
      </c>
      <c r="E22" s="28">
        <f>(D22*100)/C22</f>
        <v>17.75</v>
      </c>
      <c r="F22" s="30">
        <v>0.117</v>
      </c>
      <c r="G22" s="30">
        <v>0.117</v>
      </c>
      <c r="H22" s="7">
        <f>(G22*100)/F22-100</f>
        <v>0</v>
      </c>
      <c r="I22" s="7">
        <f>FLOOR(G22,0.00001)*D22</f>
        <v>41535</v>
      </c>
    </row>
    <row r="23" spans="1:9" ht="13.5">
      <c r="A23" s="5"/>
      <c r="B23" s="29"/>
      <c r="C23" s="31" t="s">
        <v>39</v>
      </c>
      <c r="D23" s="6">
        <v>355000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3000000</v>
      </c>
      <c r="D25" s="21">
        <f>SUM(D26:D28)</f>
        <v>2000000</v>
      </c>
      <c r="E25" s="28">
        <f>(D25*100)/C25</f>
        <v>66.66666666666667</v>
      </c>
      <c r="F25" s="30">
        <v>0.16</v>
      </c>
      <c r="G25" s="30">
        <v>0.141</v>
      </c>
      <c r="H25" s="7">
        <f>(G25*100)/F25-100</f>
        <v>-11.875000000000014</v>
      </c>
      <c r="I25" s="7">
        <f>FLOOR(G25,0.00001)*D25</f>
        <v>282000</v>
      </c>
    </row>
    <row r="26" spans="1:9" ht="13.5">
      <c r="A26" s="5"/>
      <c r="B26" s="29"/>
      <c r="C26" s="31" t="s">
        <v>40</v>
      </c>
      <c r="D26" s="21">
        <v>500000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39</v>
      </c>
      <c r="D27" s="21">
        <v>500000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37</v>
      </c>
      <c r="D28" s="21">
        <v>1000000</v>
      </c>
      <c r="E28" s="28"/>
      <c r="F28" s="30"/>
      <c r="G28" s="30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7</v>
      </c>
      <c r="B30" s="29" t="s">
        <v>27</v>
      </c>
      <c r="C30" s="6">
        <v>2000000</v>
      </c>
      <c r="D30" s="21">
        <f>SUM(D31:D32)</f>
        <v>800000</v>
      </c>
      <c r="E30" s="28">
        <f>(D30*100)/C30</f>
        <v>40</v>
      </c>
      <c r="F30" s="30">
        <v>0.117</v>
      </c>
      <c r="G30" s="30">
        <v>0.117</v>
      </c>
      <c r="H30" s="7">
        <f>(G30*100)/F30-100</f>
        <v>0</v>
      </c>
      <c r="I30" s="7">
        <f>FLOOR(G30,0.00001)*D30</f>
        <v>93600</v>
      </c>
    </row>
    <row r="31" spans="1:9" ht="13.5">
      <c r="A31" s="5"/>
      <c r="B31" s="29"/>
      <c r="C31" s="31" t="s">
        <v>30</v>
      </c>
      <c r="D31" s="21">
        <v>300000</v>
      </c>
      <c r="E31" s="28"/>
      <c r="F31" s="30"/>
      <c r="G31" s="7"/>
      <c r="H31" s="7"/>
      <c r="I31" s="7"/>
    </row>
    <row r="32" spans="1:9" ht="13.5">
      <c r="A32" s="5"/>
      <c r="B32" s="29"/>
      <c r="C32" s="31" t="s">
        <v>36</v>
      </c>
      <c r="D32" s="21">
        <v>500000</v>
      </c>
      <c r="E32" s="28"/>
      <c r="F32" s="30"/>
      <c r="G32" s="7"/>
      <c r="H32" s="7"/>
      <c r="I32" s="7"/>
    </row>
    <row r="33" spans="1:9" ht="13.5">
      <c r="A33" s="5"/>
      <c r="B33" s="29"/>
      <c r="C33" s="31"/>
      <c r="D33" s="21"/>
      <c r="E33" s="28"/>
      <c r="F33" s="30"/>
      <c r="G33" s="7"/>
      <c r="H33" s="7"/>
      <c r="I33" s="7"/>
    </row>
    <row r="34" spans="1:9" ht="13.5">
      <c r="A34" s="5">
        <v>8</v>
      </c>
      <c r="B34" s="29" t="s">
        <v>27</v>
      </c>
      <c r="C34" s="6">
        <v>3000000</v>
      </c>
      <c r="D34" s="21">
        <f>SUM(D35:D37)</f>
        <v>3000000</v>
      </c>
      <c r="E34" s="28">
        <f>(D34*100)/C34</f>
        <v>100</v>
      </c>
      <c r="F34" s="30">
        <v>0.16</v>
      </c>
      <c r="G34" s="30">
        <v>0.142</v>
      </c>
      <c r="H34" s="7">
        <f>(G34*100)/F34-100</f>
        <v>-11.25</v>
      </c>
      <c r="I34" s="7">
        <f>FLOOR(G34,0.00001)*D34</f>
        <v>426000.00000000006</v>
      </c>
    </row>
    <row r="35" spans="1:9" ht="13.5">
      <c r="A35" s="5"/>
      <c r="B35" s="29"/>
      <c r="C35" s="31" t="s">
        <v>30</v>
      </c>
      <c r="D35" s="21">
        <v>1385000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37</v>
      </c>
      <c r="D36" s="21">
        <v>315000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36</v>
      </c>
      <c r="D37" s="21">
        <v>1300000</v>
      </c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9</v>
      </c>
      <c r="B39" s="29" t="s">
        <v>26</v>
      </c>
      <c r="C39" s="6">
        <v>1600000</v>
      </c>
      <c r="D39" s="21">
        <f>SUM(D40:D40)</f>
        <v>1600000</v>
      </c>
      <c r="E39" s="28">
        <f>(D39*100)/C39</f>
        <v>100</v>
      </c>
      <c r="F39" s="30">
        <v>0.117</v>
      </c>
      <c r="G39" s="30">
        <v>0.117</v>
      </c>
      <c r="H39" s="7">
        <f>(G39*100)/F39-100</f>
        <v>0</v>
      </c>
      <c r="I39" s="7">
        <f>FLOOR(G39,0.00001)*D39</f>
        <v>187200</v>
      </c>
    </row>
    <row r="40" spans="1:9" ht="13.5">
      <c r="A40" s="5"/>
      <c r="B40" s="29"/>
      <c r="C40" s="31" t="s">
        <v>30</v>
      </c>
      <c r="D40" s="6">
        <v>1600000</v>
      </c>
      <c r="E40" s="28"/>
      <c r="F40" s="30"/>
      <c r="G40" s="7"/>
      <c r="H40" s="7"/>
      <c r="I40" s="7"/>
    </row>
    <row r="41" spans="1:9" ht="13.5">
      <c r="A41" s="5"/>
      <c r="B41" s="29"/>
      <c r="C41" s="31"/>
      <c r="D41" s="21"/>
      <c r="E41" s="28"/>
      <c r="F41" s="30"/>
      <c r="G41" s="7"/>
      <c r="H41" s="7"/>
      <c r="I41" s="7"/>
    </row>
    <row r="42" spans="1:9" ht="13.5">
      <c r="A42" s="5">
        <v>10</v>
      </c>
      <c r="B42" s="29" t="s">
        <v>26</v>
      </c>
      <c r="C42" s="6">
        <v>2400000</v>
      </c>
      <c r="D42" s="21">
        <f>SUM(D43:D43)</f>
        <v>0</v>
      </c>
      <c r="E42" s="28">
        <f>(D42*100)/C42</f>
        <v>0</v>
      </c>
      <c r="F42" s="30">
        <v>0.16</v>
      </c>
      <c r="G42" s="7">
        <v>0</v>
      </c>
      <c r="H42" s="7">
        <v>0</v>
      </c>
      <c r="I42" s="7">
        <f>FLOOR(G42,0.00001)*D42</f>
        <v>0</v>
      </c>
    </row>
    <row r="43" spans="1:9" ht="13.5">
      <c r="A43" s="5"/>
      <c r="B43" s="29"/>
      <c r="C43" s="31" t="s">
        <v>29</v>
      </c>
      <c r="D43" s="21"/>
      <c r="E43" s="28"/>
      <c r="F43" s="30"/>
      <c r="G43" s="7"/>
      <c r="H43" s="7"/>
      <c r="I43" s="7"/>
    </row>
    <row r="44" spans="1:9" ht="13.5">
      <c r="A44" s="5"/>
      <c r="B44" s="29"/>
      <c r="C44" s="31"/>
      <c r="D44" s="21"/>
      <c r="E44" s="28"/>
      <c r="F44" s="30"/>
      <c r="G44" s="7"/>
      <c r="H44" s="7"/>
      <c r="I44" s="7"/>
    </row>
    <row r="45" spans="1:9" ht="13.5">
      <c r="A45" s="5">
        <v>11</v>
      </c>
      <c r="B45" s="29" t="s">
        <v>20</v>
      </c>
      <c r="C45" s="6">
        <v>32000000</v>
      </c>
      <c r="D45" s="21">
        <f>SUM(D46:D48)</f>
        <v>15888298</v>
      </c>
      <c r="E45" s="28">
        <f>(D45*100)/C45</f>
        <v>49.65093125</v>
      </c>
      <c r="F45" s="30">
        <v>0.094</v>
      </c>
      <c r="G45" s="30">
        <v>0.094</v>
      </c>
      <c r="H45" s="7">
        <f>(G45*100)/F45-100</f>
        <v>0</v>
      </c>
      <c r="I45" s="7">
        <f>FLOOR(G45,0.00001)*D45</f>
        <v>1493500.0120000003</v>
      </c>
    </row>
    <row r="46" spans="1:9" ht="13.5">
      <c r="A46" s="5"/>
      <c r="B46" s="29"/>
      <c r="C46" s="31" t="s">
        <v>21</v>
      </c>
      <c r="D46" s="21">
        <v>4371000</v>
      </c>
      <c r="E46" s="28"/>
      <c r="F46" s="30"/>
      <c r="G46" s="7"/>
      <c r="H46" s="7"/>
      <c r="I46" s="7"/>
    </row>
    <row r="47" spans="1:9" ht="13.5">
      <c r="A47" s="5"/>
      <c r="B47" s="29"/>
      <c r="C47" s="31" t="s">
        <v>30</v>
      </c>
      <c r="D47" s="21">
        <v>8517298</v>
      </c>
      <c r="E47" s="28"/>
      <c r="F47" s="30"/>
      <c r="G47" s="7"/>
      <c r="H47" s="7"/>
      <c r="I47" s="7"/>
    </row>
    <row r="48" spans="1:9" ht="13.5">
      <c r="A48" s="5"/>
      <c r="B48" s="29"/>
      <c r="C48" s="31" t="s">
        <v>23</v>
      </c>
      <c r="D48" s="21">
        <v>3000000</v>
      </c>
      <c r="E48" s="28"/>
      <c r="F48" s="30"/>
      <c r="G48" s="7"/>
      <c r="H48" s="7"/>
      <c r="I48" s="7"/>
    </row>
    <row r="49" spans="1:9" ht="13.5">
      <c r="A49" s="5"/>
      <c r="B49" s="29"/>
      <c r="C49" s="31"/>
      <c r="D49" s="21"/>
      <c r="E49" s="28"/>
      <c r="F49" s="30"/>
      <c r="G49" s="7"/>
      <c r="H49" s="7"/>
      <c r="I49" s="7"/>
    </row>
    <row r="50" spans="1:9" ht="13.5">
      <c r="A50" s="5">
        <v>12</v>
      </c>
      <c r="B50" s="29" t="s">
        <v>20</v>
      </c>
      <c r="C50" s="6">
        <v>48000000</v>
      </c>
      <c r="D50" s="21">
        <f>SUM(D51:D54)</f>
        <v>48000000</v>
      </c>
      <c r="E50" s="28">
        <f>(D50*100)/C50</f>
        <v>100</v>
      </c>
      <c r="F50" s="30">
        <v>0.137</v>
      </c>
      <c r="G50" s="30">
        <v>0.115</v>
      </c>
      <c r="H50" s="7">
        <f>(G50*100)/F50-100</f>
        <v>-16.058394160583944</v>
      </c>
      <c r="I50" s="7">
        <f>FLOOR(G50,0.00001)*D50</f>
        <v>5520000</v>
      </c>
    </row>
    <row r="51" spans="1:9" ht="13.5">
      <c r="A51" s="5"/>
      <c r="B51" s="29"/>
      <c r="C51" s="31" t="s">
        <v>21</v>
      </c>
      <c r="D51" s="21">
        <v>21200000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22</v>
      </c>
      <c r="D52" s="21">
        <v>4171129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30</v>
      </c>
      <c r="D53" s="21">
        <v>17528871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23</v>
      </c>
      <c r="D54" s="21">
        <v>5100000</v>
      </c>
      <c r="E54" s="28"/>
      <c r="F54" s="30"/>
      <c r="G54" s="7"/>
      <c r="H54" s="7"/>
      <c r="I54" s="7"/>
    </row>
    <row r="55" spans="1:9" ht="13.5">
      <c r="A55" s="5"/>
      <c r="B55" s="29"/>
      <c r="C55" s="31"/>
      <c r="D55" s="21"/>
      <c r="E55" s="28"/>
      <c r="F55" s="30"/>
      <c r="G55" s="7"/>
      <c r="H55" s="7"/>
      <c r="I55" s="7"/>
    </row>
    <row r="56" spans="1:9" ht="13.5">
      <c r="A56" s="5">
        <v>13</v>
      </c>
      <c r="B56" s="29" t="s">
        <v>32</v>
      </c>
      <c r="C56" s="6">
        <v>24000000</v>
      </c>
      <c r="D56" s="21">
        <f>SUM(D57:D58)</f>
        <v>24000000</v>
      </c>
      <c r="E56" s="28">
        <f>(D56*100)/C56</f>
        <v>100</v>
      </c>
      <c r="F56" s="30">
        <v>0.094</v>
      </c>
      <c r="G56" s="30">
        <v>0.093</v>
      </c>
      <c r="H56" s="7">
        <f>(G56*100)/F56-100</f>
        <v>-1.0638297872340416</v>
      </c>
      <c r="I56" s="7">
        <f>FLOOR(G56,0.00001)*D56</f>
        <v>2232000.0000000005</v>
      </c>
    </row>
    <row r="57" spans="1:9" ht="13.5">
      <c r="A57" s="5"/>
      <c r="B57" s="29"/>
      <c r="C57" s="31" t="s">
        <v>21</v>
      </c>
      <c r="D57" s="21">
        <v>500000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34</v>
      </c>
      <c r="D58" s="21">
        <v>23500000</v>
      </c>
      <c r="E58" s="28"/>
      <c r="F58" s="30"/>
      <c r="G58" s="7"/>
      <c r="H58" s="7"/>
      <c r="I58" s="7"/>
    </row>
    <row r="59" spans="1:9" ht="13.5">
      <c r="A59" s="5"/>
      <c r="B59" s="29"/>
      <c r="C59" s="31"/>
      <c r="D59" s="21"/>
      <c r="E59" s="28"/>
      <c r="F59" s="30"/>
      <c r="G59" s="7"/>
      <c r="H59" s="7"/>
      <c r="I59" s="7"/>
    </row>
    <row r="60" spans="1:9" ht="13.5">
      <c r="A60" s="5">
        <v>14</v>
      </c>
      <c r="B60" s="29" t="s">
        <v>32</v>
      </c>
      <c r="C60" s="6">
        <v>36000000</v>
      </c>
      <c r="D60" s="21">
        <f>SUM(D61:D62)</f>
        <v>33030000</v>
      </c>
      <c r="E60" s="28">
        <f>(D60*100)/C60</f>
        <v>91.75</v>
      </c>
      <c r="F60" s="30">
        <v>0.137</v>
      </c>
      <c r="G60" s="30">
        <v>0.137</v>
      </c>
      <c r="H60" s="7">
        <f>(G60*100)/F60-100</f>
        <v>0</v>
      </c>
      <c r="I60" s="7">
        <f>FLOOR(G60,0.00001)*D60</f>
        <v>4525110</v>
      </c>
    </row>
    <row r="61" spans="1:9" ht="13.5">
      <c r="A61" s="5"/>
      <c r="B61" s="29"/>
      <c r="C61" s="31" t="s">
        <v>21</v>
      </c>
      <c r="D61" s="21">
        <v>3000000</v>
      </c>
      <c r="E61" s="28"/>
      <c r="F61" s="30"/>
      <c r="G61" s="30"/>
      <c r="H61" s="7"/>
      <c r="I61" s="7"/>
    </row>
    <row r="62" spans="1:9" ht="13.5">
      <c r="A62" s="5"/>
      <c r="B62" s="29"/>
      <c r="C62" s="31" t="s">
        <v>34</v>
      </c>
      <c r="D62" s="21">
        <v>30030000</v>
      </c>
      <c r="E62" s="28"/>
      <c r="F62" s="30"/>
      <c r="G62" s="30"/>
      <c r="H62" s="7"/>
      <c r="I62" s="7"/>
    </row>
    <row r="63" spans="1:9" ht="13.5">
      <c r="A63" s="5"/>
      <c r="B63" s="29"/>
      <c r="C63" s="31"/>
      <c r="D63" s="21"/>
      <c r="E63" s="28"/>
      <c r="F63" s="30"/>
      <c r="G63" s="7"/>
      <c r="H63" s="7"/>
      <c r="I63" s="7"/>
    </row>
    <row r="64" spans="1:9" ht="13.5">
      <c r="A64" s="5">
        <v>15</v>
      </c>
      <c r="B64" s="29" t="s">
        <v>33</v>
      </c>
      <c r="C64" s="6">
        <v>8000000</v>
      </c>
      <c r="D64" s="21">
        <f>SUM(D65:D66)</f>
        <v>800000</v>
      </c>
      <c r="E64" s="28">
        <f>(D64*100)/C64</f>
        <v>10</v>
      </c>
      <c r="F64" s="30">
        <v>0.094</v>
      </c>
      <c r="G64" s="30">
        <v>0.094</v>
      </c>
      <c r="H64" s="7">
        <f>(G64*100)/F64-100</f>
        <v>0</v>
      </c>
      <c r="I64" s="7">
        <f>FLOOR(G64,0.00001)*D64</f>
        <v>75200.00000000001</v>
      </c>
    </row>
    <row r="65" spans="1:9" ht="13.5">
      <c r="A65" s="5"/>
      <c r="B65" s="29"/>
      <c r="C65" s="31" t="s">
        <v>23</v>
      </c>
      <c r="D65" s="21">
        <v>200000</v>
      </c>
      <c r="E65" s="28"/>
      <c r="F65" s="30"/>
      <c r="G65" s="7"/>
      <c r="H65" s="7"/>
      <c r="I65" s="7"/>
    </row>
    <row r="66" spans="1:9" ht="13.5">
      <c r="A66" s="5"/>
      <c r="B66" s="29"/>
      <c r="C66" s="31" t="s">
        <v>34</v>
      </c>
      <c r="D66" s="21">
        <v>600000</v>
      </c>
      <c r="E66" s="28"/>
      <c r="F66" s="30"/>
      <c r="G66" s="7"/>
      <c r="H66" s="7"/>
      <c r="I66" s="7"/>
    </row>
    <row r="67" spans="1:9" ht="13.5">
      <c r="A67" s="5"/>
      <c r="B67" s="29"/>
      <c r="C67" s="31"/>
      <c r="D67" s="21"/>
      <c r="E67" s="28"/>
      <c r="F67" s="30"/>
      <c r="G67" s="7"/>
      <c r="H67" s="7"/>
      <c r="I67" s="7"/>
    </row>
    <row r="68" spans="1:9" ht="13.5">
      <c r="A68" s="5">
        <v>16</v>
      </c>
      <c r="B68" s="29" t="s">
        <v>33</v>
      </c>
      <c r="C68" s="6">
        <v>12000000</v>
      </c>
      <c r="D68" s="21">
        <f>SUM(D69:D70)</f>
        <v>9800000</v>
      </c>
      <c r="E68" s="28">
        <f>(D68*100)/C68</f>
        <v>81.66666666666667</v>
      </c>
      <c r="F68" s="30">
        <v>0.137</v>
      </c>
      <c r="G68" s="30">
        <v>0.137</v>
      </c>
      <c r="H68" s="7">
        <f>(G68*100)/F68-100</f>
        <v>0</v>
      </c>
      <c r="I68" s="7">
        <f>FLOOR(G68,0.00001)*D68</f>
        <v>1342600</v>
      </c>
    </row>
    <row r="69" spans="1:9" ht="13.5">
      <c r="A69" s="5"/>
      <c r="B69" s="29"/>
      <c r="C69" s="31" t="s">
        <v>35</v>
      </c>
      <c r="D69" s="21">
        <v>2800000</v>
      </c>
      <c r="E69" s="28"/>
      <c r="F69" s="30"/>
      <c r="G69" s="7"/>
      <c r="H69" s="7"/>
      <c r="I69" s="7"/>
    </row>
    <row r="70" spans="1:9" ht="13.5">
      <c r="A70" s="5"/>
      <c r="B70" s="29"/>
      <c r="C70" s="31" t="s">
        <v>34</v>
      </c>
      <c r="D70" s="21">
        <v>7000000</v>
      </c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17</v>
      </c>
      <c r="B72" s="29" t="s">
        <v>28</v>
      </c>
      <c r="C72" s="6">
        <v>2400000</v>
      </c>
      <c r="D72" s="21">
        <f>SUM(D73:D73)</f>
        <v>2400000</v>
      </c>
      <c r="E72" s="28">
        <f>(D72*100)/C72</f>
        <v>100</v>
      </c>
      <c r="F72" s="30">
        <v>0.117</v>
      </c>
      <c r="G72" s="30">
        <v>0.117</v>
      </c>
      <c r="H72" s="7">
        <f>(G72*100)/F72-100</f>
        <v>0</v>
      </c>
      <c r="I72" s="7">
        <f>FLOOR(G72,0.00001)*D72</f>
        <v>280800</v>
      </c>
    </row>
    <row r="73" spans="1:9" ht="13.5">
      <c r="A73" s="5"/>
      <c r="B73" s="29"/>
      <c r="C73" s="31" t="s">
        <v>23</v>
      </c>
      <c r="D73" s="21">
        <v>2400000</v>
      </c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5">
        <v>18</v>
      </c>
      <c r="B75" s="29" t="s">
        <v>28</v>
      </c>
      <c r="C75" s="6">
        <v>3600000</v>
      </c>
      <c r="D75" s="21">
        <f>SUM(D76:D76)</f>
        <v>2900000</v>
      </c>
      <c r="E75" s="28">
        <f>(D75*100)/C75</f>
        <v>80.55555555555556</v>
      </c>
      <c r="F75" s="30">
        <v>0.16</v>
      </c>
      <c r="G75" s="30">
        <v>0.16</v>
      </c>
      <c r="H75" s="7">
        <f>(G75*100)/F75-100</f>
        <v>0</v>
      </c>
      <c r="I75" s="7">
        <f>FLOOR(G75,0.00001)*D75</f>
        <v>464000</v>
      </c>
    </row>
    <row r="76" spans="1:9" ht="13.5">
      <c r="A76" s="5"/>
      <c r="B76" s="29"/>
      <c r="C76" s="31" t="s">
        <v>23</v>
      </c>
      <c r="D76" s="21">
        <v>2900000</v>
      </c>
      <c r="E76" s="28"/>
      <c r="F76" s="30"/>
      <c r="G76" s="7"/>
      <c r="H76" s="7"/>
      <c r="I76" s="7"/>
    </row>
    <row r="77" spans="1:9" ht="13.5">
      <c r="A77" s="5"/>
      <c r="B77" s="29"/>
      <c r="C77" s="31"/>
      <c r="D77" s="21"/>
      <c r="E77" s="28"/>
      <c r="F77" s="30"/>
      <c r="G77" s="7"/>
      <c r="H77" s="7"/>
      <c r="I77" s="7"/>
    </row>
    <row r="78" spans="1:9" ht="13.5">
      <c r="A78" s="11"/>
      <c r="B78" s="16" t="s">
        <v>12</v>
      </c>
      <c r="C78" s="12">
        <f>SUM(C10:C77)</f>
        <v>183000000</v>
      </c>
      <c r="D78" s="19">
        <f>SUM(D10,D13,D16,D19,D22,D25,D30,D34,D39,D42,D45,D50,D56,D60,D64,D68,D72,D75)</f>
        <v>144573298</v>
      </c>
      <c r="E78" s="25">
        <f>(D78*100)/C78</f>
        <v>79.00180218579234</v>
      </c>
      <c r="F78" s="20"/>
      <c r="G78" s="20"/>
      <c r="H78" s="13"/>
      <c r="I78" s="27">
        <f>SUM(I10:I77)</f>
        <v>16963545.012000002</v>
      </c>
    </row>
    <row r="79" spans="1:9" ht="13.5">
      <c r="A79" s="5"/>
      <c r="B79" s="24"/>
      <c r="C79" s="6"/>
      <c r="D79" s="6"/>
      <c r="E79" s="14"/>
      <c r="F79" s="26"/>
      <c r="G79" s="26"/>
      <c r="H79" s="7"/>
      <c r="I79" s="7"/>
    </row>
    <row r="80" spans="1:9" ht="13.5">
      <c r="A80" s="17"/>
      <c r="B80" s="16" t="s">
        <v>11</v>
      </c>
      <c r="C80" s="19">
        <f>SUM(C78)</f>
        <v>183000000</v>
      </c>
      <c r="D80" s="19">
        <f>SUM(D78)</f>
        <v>144573298</v>
      </c>
      <c r="E80" s="25">
        <f>(D80*100)/C80</f>
        <v>79.00180218579234</v>
      </c>
      <c r="F80" s="18"/>
      <c r="G80" s="18"/>
      <c r="H80" s="18"/>
      <c r="I80" s="27">
        <f>SUM(I78)</f>
        <v>16963545.012000002</v>
      </c>
    </row>
    <row r="81" ht="12.75">
      <c r="C81" s="15"/>
    </row>
    <row r="82" ht="12.75">
      <c r="C82" s="15"/>
    </row>
    <row r="83" spans="2:3" ht="13.5">
      <c r="B83" s="5"/>
      <c r="C83" s="15"/>
    </row>
    <row r="84" spans="2:3" ht="13.5">
      <c r="B84" s="5"/>
      <c r="C84" s="15"/>
    </row>
    <row r="85" spans="2:3" ht="13.5">
      <c r="B85" s="5"/>
      <c r="C85" s="15"/>
    </row>
    <row r="86" spans="2:3" ht="13.5">
      <c r="B86" s="5"/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2009-11-26T13:40:41Z</cp:lastPrinted>
  <dcterms:created xsi:type="dcterms:W3CDTF">2005-05-09T20:19:33Z</dcterms:created>
  <dcterms:modified xsi:type="dcterms:W3CDTF">2009-12-10T13:54:00Z</dcterms:modified>
  <cp:category/>
  <cp:version/>
  <cp:contentType/>
  <cp:contentStatus/>
</cp:coreProperties>
</file>