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8 FEIJÃO VENDA " sheetId="1" r:id="rId1"/>
  </sheets>
  <definedNames/>
  <calcPr fullCalcOnLoad="1"/>
</workbook>
</file>

<file path=xl/sharedStrings.xml><?xml version="1.0" encoding="utf-8"?>
<sst xmlns="http://schemas.openxmlformats.org/spreadsheetml/2006/main" count="111" uniqueCount="59">
  <si>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</si>
  <si>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</si>
  <si>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</si>
  <si>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</si>
  <si>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</si>
  <si>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</si>
  <si>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</si>
  <si>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</si>
  <si>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</si>
  <si>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</si>
  <si>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</si>
  <si>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</si>
  <si>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</si>
  <si>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</si>
  <si>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</si>
  <si>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</si>
  <si>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</si>
  <si>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</si>
  <si>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</si>
  <si>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</si>
  <si>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</si>
  <si>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Pato Branco</t>
  </si>
  <si>
    <t>GO</t>
  </si>
  <si>
    <t>Pontalina</t>
  </si>
  <si>
    <t>Rio Verde</t>
  </si>
  <si>
    <t>Santa Helena de Goias</t>
  </si>
  <si>
    <t>Assai</t>
  </si>
  <si>
    <t>Campo Mourão</t>
  </si>
  <si>
    <t>Prudentopolis</t>
  </si>
  <si>
    <t>SC</t>
  </si>
  <si>
    <t>Campo Belo do Sul</t>
  </si>
  <si>
    <t>Campos Novos</t>
  </si>
  <si>
    <t>Mafra</t>
  </si>
  <si>
    <t>Modelo</t>
  </si>
  <si>
    <t>Xanxere</t>
  </si>
  <si>
    <t>SP</t>
  </si>
  <si>
    <t>Bauru</t>
  </si>
  <si>
    <t>Bernardino de Campos</t>
  </si>
  <si>
    <t>Garea</t>
  </si>
  <si>
    <t>Itarare</t>
  </si>
  <si>
    <t>Paranapanema</t>
  </si>
  <si>
    <t>Cristalina</t>
  </si>
  <si>
    <t>Formosa</t>
  </si>
  <si>
    <t>Jataí</t>
  </si>
  <si>
    <t>RJ</t>
  </si>
  <si>
    <t>Rio de Janeiro</t>
  </si>
  <si>
    <t>RS</t>
  </si>
  <si>
    <t>Ibiraiaras</t>
  </si>
  <si>
    <t>Machadinho</t>
  </si>
  <si>
    <t>Sanaduva</t>
  </si>
  <si>
    <t xml:space="preserve">BBM PR </t>
  </si>
  <si>
    <t xml:space="preserve">        AVISO DE VENDA DE FEIJÃO COMUM CORES – Nº 218/10 - 17/09/2010</t>
  </si>
  <si>
    <t>BNM</t>
  </si>
  <si>
    <t>BCMM</t>
  </si>
  <si>
    <t>BBSB</t>
  </si>
  <si>
    <t>BMCG</t>
  </si>
  <si>
    <t>BBM PR</t>
  </si>
  <si>
    <t>BBM UB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</si>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</sst>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4"/>
  <sheetViews>
    <sheetView tabSelected="1" workbookViewId="0" topLeftCell="A1">
      <selection activeCell="C67" sqref="C67"/>
    </sheetView>
  </sheetViews>
  <sheetFormatPr defaultColWidth="9.140625" defaultRowHeight="12.75"/>
  <cols>
    <col min="1" max="1" width="6.28125" style="0" customWidth="1"/>
    <col min="2" max="2" width="27.421875" style="0" customWidth="1"/>
    <col min="3" max="3" width="17.421875" style="0" bestFit="1" customWidth="1"/>
    <col min="4" max="4" width="16.28125" style="0" bestFit="1" customWidth="1"/>
    <col min="5" max="5" width="11.421875" style="0" bestFit="1" customWidth="1"/>
    <col min="6" max="7" width="10.28125" style="0" bestFit="1" customWidth="1"/>
    <col min="8" max="8" width="11.421875" style="0" bestFit="1" customWidth="1"/>
    <col min="9" max="9" width="20.00390625" style="0" customWidth="1"/>
  </cols>
  <sheetData>
    <row r="1" ht="72.75" customHeight="1"/>
    <row r="2" spans="1:9" ht="38.25" customHeight="1">
      <c r="A2" s="39" t="s">
        <v>51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22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41</v>
      </c>
      <c r="C10" s="30">
        <v>426089</v>
      </c>
      <c r="D10" s="34">
        <f>SUM(D11:D13)</f>
        <v>426089</v>
      </c>
      <c r="E10" s="29">
        <f>(D10*100)/C10</f>
        <v>100</v>
      </c>
      <c r="F10" s="27">
        <v>1.3333</v>
      </c>
      <c r="G10" s="27">
        <v>1.3333</v>
      </c>
      <c r="H10" s="25">
        <f>(G10*100)/F10-100</f>
        <v>0</v>
      </c>
      <c r="I10" s="7">
        <f>FLOOR(G10,0.00001)*D10</f>
        <v>568104.4637000001</v>
      </c>
    </row>
    <row r="11" spans="1:9" ht="13.5">
      <c r="A11" s="5"/>
      <c r="B11" s="22"/>
      <c r="C11" s="33" t="s">
        <v>52</v>
      </c>
      <c r="D11" s="30">
        <v>300000</v>
      </c>
      <c r="E11" s="26"/>
      <c r="F11" s="27"/>
      <c r="G11" s="28"/>
      <c r="H11" s="25"/>
      <c r="I11" s="7"/>
    </row>
    <row r="12" spans="1:9" ht="13.5">
      <c r="A12" s="5"/>
      <c r="B12" s="22"/>
      <c r="C12" s="33" t="s">
        <v>53</v>
      </c>
      <c r="D12" s="30">
        <v>40000</v>
      </c>
      <c r="E12" s="26"/>
      <c r="F12" s="27"/>
      <c r="G12" s="28"/>
      <c r="H12" s="25"/>
      <c r="I12" s="7"/>
    </row>
    <row r="13" spans="1:9" ht="13.5">
      <c r="A13" s="5"/>
      <c r="B13" s="22"/>
      <c r="C13" s="33" t="s">
        <v>54</v>
      </c>
      <c r="D13" s="30">
        <v>86089</v>
      </c>
      <c r="E13" s="26"/>
      <c r="F13" s="27"/>
      <c r="G13" s="28"/>
      <c r="H13" s="25"/>
      <c r="I13" s="7"/>
    </row>
    <row r="14" spans="1:9" ht="13.5">
      <c r="A14" s="5"/>
      <c r="B14" s="22"/>
      <c r="C14" s="6"/>
      <c r="D14" s="19"/>
      <c r="E14" s="26"/>
      <c r="F14" s="27"/>
      <c r="G14" s="28"/>
      <c r="H14" s="25"/>
      <c r="I14" s="7"/>
    </row>
    <row r="15" spans="1:9" ht="13.5">
      <c r="A15" s="5">
        <v>2</v>
      </c>
      <c r="B15" s="22" t="s">
        <v>42</v>
      </c>
      <c r="C15" s="30">
        <v>119910</v>
      </c>
      <c r="D15" s="34">
        <f>SUM(D16:D18)</f>
        <v>119910</v>
      </c>
      <c r="E15" s="29">
        <f>(D15*100)/C15</f>
        <v>100</v>
      </c>
      <c r="F15" s="27">
        <v>1.3333</v>
      </c>
      <c r="G15" s="27">
        <v>1.4</v>
      </c>
      <c r="H15" s="25">
        <f>(G15*100)/F15-100</f>
        <v>5.0026250656266456</v>
      </c>
      <c r="I15" s="7">
        <f>FLOOR(G15,0.00001)*D15</f>
        <v>167874.00000000003</v>
      </c>
    </row>
    <row r="16" spans="1:9" ht="13.5">
      <c r="A16" s="5"/>
      <c r="B16" s="22"/>
      <c r="C16" s="33" t="s">
        <v>55</v>
      </c>
      <c r="D16" s="30">
        <v>50000</v>
      </c>
      <c r="E16" s="26"/>
      <c r="F16" s="27"/>
      <c r="G16" s="28"/>
      <c r="H16" s="25"/>
      <c r="I16" s="7"/>
    </row>
    <row r="17" spans="1:9" ht="13.5">
      <c r="A17" s="5"/>
      <c r="B17" s="22"/>
      <c r="C17" s="33" t="s">
        <v>54</v>
      </c>
      <c r="D17" s="30">
        <v>30000</v>
      </c>
      <c r="E17" s="26"/>
      <c r="F17" s="27"/>
      <c r="G17" s="28"/>
      <c r="H17" s="25"/>
      <c r="I17" s="7"/>
    </row>
    <row r="18" spans="1:9" ht="13.5">
      <c r="A18" s="5"/>
      <c r="B18" s="22"/>
      <c r="C18" s="33" t="s">
        <v>56</v>
      </c>
      <c r="D18" s="30">
        <v>39910</v>
      </c>
      <c r="E18" s="26"/>
      <c r="F18" s="27"/>
      <c r="G18" s="28"/>
      <c r="H18" s="25"/>
      <c r="I18" s="7"/>
    </row>
    <row r="19" spans="1:9" ht="13.5">
      <c r="A19" s="5"/>
      <c r="B19" s="22"/>
      <c r="C19" s="6"/>
      <c r="D19" s="19"/>
      <c r="E19" s="26"/>
      <c r="F19" s="27"/>
      <c r="G19" s="28"/>
      <c r="H19" s="25"/>
      <c r="I19" s="7"/>
    </row>
    <row r="20" spans="1:9" ht="13.5">
      <c r="A20" s="5">
        <v>3</v>
      </c>
      <c r="B20" s="22" t="s">
        <v>43</v>
      </c>
      <c r="C20" s="30">
        <v>224775</v>
      </c>
      <c r="D20" s="19">
        <f>SUM(D21:D21)</f>
        <v>0</v>
      </c>
      <c r="E20" s="29">
        <f>(D20*100)/C20</f>
        <v>0</v>
      </c>
      <c r="F20" s="27">
        <v>1.3333</v>
      </c>
      <c r="G20" s="7">
        <v>0</v>
      </c>
      <c r="H20" s="7">
        <v>0</v>
      </c>
      <c r="I20" s="7">
        <f>FLOOR(G20,0.00001)*D20</f>
        <v>0</v>
      </c>
    </row>
    <row r="21" spans="1:9" ht="13.5">
      <c r="A21" s="5"/>
      <c r="B21" s="22"/>
      <c r="C21" s="6" t="s">
        <v>19</v>
      </c>
      <c r="D21" s="19"/>
      <c r="E21" s="26"/>
      <c r="F21" s="27"/>
      <c r="G21" s="28"/>
      <c r="H21" s="25"/>
      <c r="I21" s="7"/>
    </row>
    <row r="22" spans="1:9" ht="13.5">
      <c r="A22" s="5"/>
      <c r="B22" s="22"/>
      <c r="C22" s="6"/>
      <c r="D22" s="19"/>
      <c r="E22" s="26"/>
      <c r="F22" s="27"/>
      <c r="G22" s="28"/>
      <c r="H22" s="25"/>
      <c r="I22" s="7"/>
    </row>
    <row r="23" spans="1:9" ht="13.5">
      <c r="A23" s="5">
        <v>4</v>
      </c>
      <c r="B23" s="22" t="s">
        <v>43</v>
      </c>
      <c r="C23" s="30">
        <v>179820</v>
      </c>
      <c r="D23" s="19">
        <f>SUM(D24:D24)</f>
        <v>0</v>
      </c>
      <c r="E23" s="29">
        <f>(D23*100)/C23</f>
        <v>0</v>
      </c>
      <c r="F23" s="27">
        <v>1.3333</v>
      </c>
      <c r="G23" s="7">
        <v>0</v>
      </c>
      <c r="H23" s="7">
        <v>0</v>
      </c>
      <c r="I23" s="7">
        <f>FLOOR(G23,0.00001)*D23</f>
        <v>0</v>
      </c>
    </row>
    <row r="24" spans="1:9" ht="13.5">
      <c r="A24" s="5"/>
      <c r="B24" s="22"/>
      <c r="C24" s="6" t="s">
        <v>19</v>
      </c>
      <c r="D24" s="19"/>
      <c r="E24" s="26"/>
      <c r="F24" s="27"/>
      <c r="G24" s="28"/>
      <c r="H24" s="25"/>
      <c r="I24" s="7"/>
    </row>
    <row r="25" spans="1:9" ht="13.5">
      <c r="A25" s="5"/>
      <c r="B25" s="22"/>
      <c r="C25" s="6"/>
      <c r="D25" s="19"/>
      <c r="E25" s="26"/>
      <c r="F25" s="27"/>
      <c r="G25" s="28"/>
      <c r="H25" s="25"/>
      <c r="I25" s="7"/>
    </row>
    <row r="26" spans="1:9" ht="13.5">
      <c r="A26" s="5">
        <v>5</v>
      </c>
      <c r="B26" s="22" t="s">
        <v>23</v>
      </c>
      <c r="C26" s="30">
        <v>1428</v>
      </c>
      <c r="D26" s="19">
        <f>SUM(D27:D27)</f>
        <v>0</v>
      </c>
      <c r="E26" s="29">
        <f>(D26*100)/C26</f>
        <v>0</v>
      </c>
      <c r="F26" s="27">
        <v>1.3333</v>
      </c>
      <c r="G26" s="7">
        <v>0</v>
      </c>
      <c r="H26" s="7">
        <v>0</v>
      </c>
      <c r="I26" s="7">
        <f>FLOOR(G26,0.00001)*D26</f>
        <v>0</v>
      </c>
    </row>
    <row r="27" spans="1:9" ht="13.5">
      <c r="A27" s="5"/>
      <c r="B27" s="22"/>
      <c r="C27" s="6" t="s">
        <v>19</v>
      </c>
      <c r="D27" s="19"/>
      <c r="E27" s="26"/>
      <c r="F27" s="27"/>
      <c r="G27" s="28"/>
      <c r="H27" s="25"/>
      <c r="I27" s="7"/>
    </row>
    <row r="28" spans="1:9" ht="13.5">
      <c r="A28" s="5"/>
      <c r="B28" s="22"/>
      <c r="C28" s="6"/>
      <c r="D28" s="19"/>
      <c r="E28" s="26"/>
      <c r="F28" s="27"/>
      <c r="G28" s="28"/>
      <c r="H28" s="25"/>
      <c r="I28" s="7"/>
    </row>
    <row r="29" spans="1:9" ht="13.5">
      <c r="A29" s="5">
        <v>6</v>
      </c>
      <c r="B29" s="22" t="s">
        <v>23</v>
      </c>
      <c r="C29" s="30">
        <v>3250</v>
      </c>
      <c r="D29" s="19">
        <f>SUM(D30:D30)</f>
        <v>0</v>
      </c>
      <c r="E29" s="29">
        <f>(D29*100)/C29</f>
        <v>0</v>
      </c>
      <c r="F29" s="27">
        <v>1.3333</v>
      </c>
      <c r="G29" s="7">
        <v>0</v>
      </c>
      <c r="H29" s="7">
        <v>0</v>
      </c>
      <c r="I29" s="7">
        <f>FLOOR(G29,0.00001)*D29</f>
        <v>0</v>
      </c>
    </row>
    <row r="30" spans="1:9" ht="13.5">
      <c r="A30" s="5"/>
      <c r="B30" s="22"/>
      <c r="C30" s="6" t="s">
        <v>19</v>
      </c>
      <c r="D30" s="19"/>
      <c r="E30" s="26"/>
      <c r="F30" s="27"/>
      <c r="G30" s="28"/>
      <c r="H30" s="25"/>
      <c r="I30" s="7"/>
    </row>
    <row r="31" spans="1:9" ht="13.5">
      <c r="A31" s="5"/>
      <c r="B31" s="22"/>
      <c r="C31" s="6"/>
      <c r="D31" s="19"/>
      <c r="E31" s="26"/>
      <c r="F31" s="27"/>
      <c r="G31" s="28"/>
      <c r="H31" s="25"/>
      <c r="I31" s="7"/>
    </row>
    <row r="32" spans="1:9" ht="13.5">
      <c r="A32" s="5">
        <v>7</v>
      </c>
      <c r="B32" s="22" t="s">
        <v>24</v>
      </c>
      <c r="C32" s="30">
        <v>1210702</v>
      </c>
      <c r="D32" s="34">
        <f>SUM(D33:D37)</f>
        <v>903000</v>
      </c>
      <c r="E32" s="29">
        <f>(D32*100)/C32</f>
        <v>74.58482764544867</v>
      </c>
      <c r="F32" s="27">
        <v>1.3333</v>
      </c>
      <c r="G32" s="27">
        <v>1.3333</v>
      </c>
      <c r="H32" s="25">
        <f>(G32*100)/F32-100</f>
        <v>0</v>
      </c>
      <c r="I32" s="7">
        <f>FLOOR(G32,0.00001)*D32</f>
        <v>1203969.9000000001</v>
      </c>
    </row>
    <row r="33" spans="1:9" ht="13.5">
      <c r="A33" s="5"/>
      <c r="B33" s="22"/>
      <c r="C33" s="33" t="s">
        <v>55</v>
      </c>
      <c r="D33" s="30">
        <v>50000</v>
      </c>
      <c r="E33" s="26"/>
      <c r="F33" s="27"/>
      <c r="G33" s="28"/>
      <c r="H33" s="25"/>
      <c r="I33" s="7"/>
    </row>
    <row r="34" spans="1:9" ht="13.5">
      <c r="A34" s="5"/>
      <c r="B34" s="22"/>
      <c r="C34" s="33" t="s">
        <v>52</v>
      </c>
      <c r="D34" s="30">
        <v>196000</v>
      </c>
      <c r="E34" s="26"/>
      <c r="F34" s="27"/>
      <c r="G34" s="28"/>
      <c r="H34" s="25"/>
      <c r="I34" s="7"/>
    </row>
    <row r="35" spans="1:9" ht="13.5">
      <c r="A35" s="5"/>
      <c r="B35" s="22"/>
      <c r="C35" s="33" t="s">
        <v>53</v>
      </c>
      <c r="D35" s="30">
        <v>150000</v>
      </c>
      <c r="E35" s="26"/>
      <c r="F35" s="27"/>
      <c r="G35" s="28"/>
      <c r="H35" s="25"/>
      <c r="I35" s="7"/>
    </row>
    <row r="36" spans="1:9" ht="13.5">
      <c r="A36" s="5"/>
      <c r="B36" s="22"/>
      <c r="C36" s="33" t="s">
        <v>54</v>
      </c>
      <c r="D36" s="30">
        <v>474000</v>
      </c>
      <c r="E36" s="26"/>
      <c r="F36" s="27"/>
      <c r="G36" s="28"/>
      <c r="H36" s="25"/>
      <c r="I36" s="7"/>
    </row>
    <row r="37" spans="1:9" ht="13.5">
      <c r="A37" s="5"/>
      <c r="B37" s="22"/>
      <c r="C37" s="33" t="s">
        <v>57</v>
      </c>
      <c r="D37" s="30">
        <v>33000</v>
      </c>
      <c r="E37" s="26"/>
      <c r="F37" s="27"/>
      <c r="G37" s="28"/>
      <c r="H37" s="25"/>
      <c r="I37" s="7"/>
    </row>
    <row r="38" spans="1:9" ht="13.5">
      <c r="A38" s="5"/>
      <c r="B38" s="22"/>
      <c r="C38" s="6"/>
      <c r="D38" s="19"/>
      <c r="E38" s="26"/>
      <c r="F38" s="27"/>
      <c r="G38" s="28"/>
      <c r="H38" s="25"/>
      <c r="I38" s="7"/>
    </row>
    <row r="39" spans="1:9" ht="13.5">
      <c r="A39" s="5">
        <v>8</v>
      </c>
      <c r="B39" s="22" t="s">
        <v>25</v>
      </c>
      <c r="C39" s="30">
        <v>2819026</v>
      </c>
      <c r="D39" s="34">
        <f>SUM(D40:D41)</f>
        <v>824000</v>
      </c>
      <c r="E39" s="29">
        <f>(D39*100)/C39</f>
        <v>29.22995389187613</v>
      </c>
      <c r="F39" s="27">
        <v>1.3333</v>
      </c>
      <c r="G39" s="27">
        <v>1.3333</v>
      </c>
      <c r="H39" s="25">
        <f>(G39*100)/F39-100</f>
        <v>0</v>
      </c>
      <c r="I39" s="7">
        <f>FLOOR(G39,0.00001)*D39</f>
        <v>1098639.2000000002</v>
      </c>
    </row>
    <row r="40" spans="1:9" ht="13.5">
      <c r="A40" s="5"/>
      <c r="B40" s="22"/>
      <c r="C40" s="33" t="s">
        <v>53</v>
      </c>
      <c r="D40" s="30">
        <v>600000</v>
      </c>
      <c r="E40" s="26"/>
      <c r="F40" s="27"/>
      <c r="G40" s="28"/>
      <c r="H40" s="25"/>
      <c r="I40" s="7"/>
    </row>
    <row r="41" spans="1:9" ht="13.5">
      <c r="A41" s="5"/>
      <c r="B41" s="22"/>
      <c r="C41" s="33" t="s">
        <v>57</v>
      </c>
      <c r="D41" s="30">
        <v>224000</v>
      </c>
      <c r="E41" s="26"/>
      <c r="F41" s="27"/>
      <c r="G41" s="28"/>
      <c r="H41" s="25"/>
      <c r="I41" s="7"/>
    </row>
    <row r="42" spans="1:9" ht="13.5">
      <c r="A42" s="5"/>
      <c r="B42" s="22"/>
      <c r="C42" s="6"/>
      <c r="D42" s="19"/>
      <c r="E42" s="26"/>
      <c r="F42" s="27"/>
      <c r="G42" s="28"/>
      <c r="H42" s="25"/>
      <c r="I42" s="7"/>
    </row>
    <row r="43" spans="1:9" ht="13.5">
      <c r="A43" s="11"/>
      <c r="B43" s="14" t="s">
        <v>14</v>
      </c>
      <c r="C43" s="31">
        <f>SUM(C10:C39)</f>
        <v>4985000</v>
      </c>
      <c r="D43" s="35">
        <f>SUM(D10,D15,D20,D23,D26,D29,D32,D39)</f>
        <v>2272999</v>
      </c>
      <c r="E43" s="23">
        <f>(D43*100)/C43</f>
        <v>45.5967703109328</v>
      </c>
      <c r="F43" s="18"/>
      <c r="G43" s="18"/>
      <c r="H43" s="12"/>
      <c r="I43" s="24">
        <f>SUM(I10:I42)</f>
        <v>3038587.5637000003</v>
      </c>
    </row>
    <row r="44" ht="12.75">
      <c r="C44" s="13"/>
    </row>
    <row r="45" spans="1:9" ht="13.5">
      <c r="A45" s="36" t="s">
        <v>20</v>
      </c>
      <c r="B45" s="37"/>
      <c r="C45" s="37"/>
      <c r="D45" s="37"/>
      <c r="E45" s="37"/>
      <c r="F45" s="37"/>
      <c r="G45" s="37"/>
      <c r="H45" s="37"/>
      <c r="I45" s="38"/>
    </row>
    <row r="46" spans="1:9" ht="13.5">
      <c r="A46" s="9"/>
      <c r="B46" s="9"/>
      <c r="C46" s="9"/>
      <c r="D46" s="9"/>
      <c r="E46" s="9"/>
      <c r="F46" s="9"/>
      <c r="G46" s="9"/>
      <c r="H46" s="9"/>
      <c r="I46" s="10"/>
    </row>
    <row r="47" spans="1:9" ht="13.5">
      <c r="A47" s="5">
        <v>9</v>
      </c>
      <c r="B47" s="22" t="s">
        <v>26</v>
      </c>
      <c r="C47" s="30">
        <v>1762.6</v>
      </c>
      <c r="D47" s="34">
        <f>SUM(D48:D49)</f>
        <v>1762.6</v>
      </c>
      <c r="E47" s="29">
        <f>(D47*100)/C47</f>
        <v>100</v>
      </c>
      <c r="F47" s="27">
        <v>1.3333</v>
      </c>
      <c r="G47" s="27">
        <v>1.3333</v>
      </c>
      <c r="H47" s="25">
        <f>(G47*100)/F47-100</f>
        <v>0</v>
      </c>
      <c r="I47" s="7">
        <f>FLOOR(G47,0.00001)*D47</f>
        <v>2350.07458</v>
      </c>
    </row>
    <row r="48" spans="1:9" ht="13.5">
      <c r="A48" s="5"/>
      <c r="B48" s="22"/>
      <c r="C48" s="33" t="s">
        <v>56</v>
      </c>
      <c r="D48" s="30">
        <v>1762.6</v>
      </c>
      <c r="E48" s="26"/>
      <c r="F48" s="27"/>
      <c r="G48" s="28"/>
      <c r="H48" s="25"/>
      <c r="I48" s="7"/>
    </row>
    <row r="49" spans="1:9" ht="13.5">
      <c r="A49" s="5"/>
      <c r="B49" s="22"/>
      <c r="C49" s="6"/>
      <c r="D49" s="19"/>
      <c r="E49" s="26"/>
      <c r="F49" s="27"/>
      <c r="G49" s="28"/>
      <c r="H49" s="25"/>
      <c r="I49" s="7"/>
    </row>
    <row r="50" spans="1:9" ht="13.5">
      <c r="A50" s="5">
        <v>10</v>
      </c>
      <c r="B50" s="22" t="s">
        <v>27</v>
      </c>
      <c r="C50" s="30">
        <v>1945282.6</v>
      </c>
      <c r="D50" s="34">
        <f>SUM(D51:D52)</f>
        <v>45600</v>
      </c>
      <c r="E50" s="29">
        <f>(D50*100)/C50</f>
        <v>2.344132415516388</v>
      </c>
      <c r="F50" s="27">
        <v>1.3333</v>
      </c>
      <c r="G50" s="27">
        <v>1.3333</v>
      </c>
      <c r="H50" s="25">
        <f>(G50*100)/F50-100</f>
        <v>0</v>
      </c>
      <c r="I50" s="7">
        <f>FLOOR(G50,0.00001)*D50</f>
        <v>60798.48000000001</v>
      </c>
    </row>
    <row r="51" spans="1:9" ht="13.5">
      <c r="A51" s="5"/>
      <c r="B51" s="22"/>
      <c r="C51" s="33" t="s">
        <v>53</v>
      </c>
      <c r="D51" s="30">
        <v>15600</v>
      </c>
      <c r="E51" s="26"/>
      <c r="F51" s="27"/>
      <c r="G51" s="28"/>
      <c r="H51" s="25"/>
      <c r="I51" s="7"/>
    </row>
    <row r="52" spans="1:9" ht="13.5">
      <c r="A52" s="5"/>
      <c r="B52" s="22"/>
      <c r="C52" s="33" t="s">
        <v>56</v>
      </c>
      <c r="D52" s="30">
        <v>30000</v>
      </c>
      <c r="E52" s="26"/>
      <c r="F52" s="27"/>
      <c r="G52" s="28"/>
      <c r="H52" s="25"/>
      <c r="I52" s="7"/>
    </row>
    <row r="53" spans="1:9" ht="13.5">
      <c r="A53" s="5"/>
      <c r="B53" s="22"/>
      <c r="C53" s="6"/>
      <c r="D53" s="19"/>
      <c r="E53" s="26"/>
      <c r="F53" s="27"/>
      <c r="G53" s="28"/>
      <c r="H53" s="25"/>
      <c r="I53" s="7"/>
    </row>
    <row r="54" spans="1:9" ht="13.5">
      <c r="A54" s="5">
        <v>11</v>
      </c>
      <c r="B54" s="22" t="s">
        <v>21</v>
      </c>
      <c r="C54" s="30">
        <v>2138776.3</v>
      </c>
      <c r="D54" s="34">
        <f>SUM(D55:D56)</f>
        <v>580000</v>
      </c>
      <c r="E54" s="29">
        <f>(D54*100)/C54</f>
        <v>27.118310596578056</v>
      </c>
      <c r="F54" s="27">
        <v>1.3333</v>
      </c>
      <c r="G54" s="27">
        <v>1.3333</v>
      </c>
      <c r="H54" s="25">
        <f>(G54*100)/F54-100</f>
        <v>0</v>
      </c>
      <c r="I54" s="7">
        <f>FLOOR(G54,0.00001)*D54</f>
        <v>773314.0000000001</v>
      </c>
    </row>
    <row r="55" spans="1:9" ht="13.5">
      <c r="A55" s="5"/>
      <c r="B55" s="22"/>
      <c r="C55" s="33" t="s">
        <v>54</v>
      </c>
      <c r="D55" s="30">
        <v>148000</v>
      </c>
      <c r="E55" s="26"/>
      <c r="F55" s="27"/>
      <c r="G55" s="28"/>
      <c r="H55" s="25"/>
      <c r="I55" s="7"/>
    </row>
    <row r="56" spans="1:9" ht="13.5">
      <c r="A56" s="5"/>
      <c r="B56" s="22"/>
      <c r="C56" s="33" t="s">
        <v>56</v>
      </c>
      <c r="D56" s="30">
        <v>432000</v>
      </c>
      <c r="E56" s="26"/>
      <c r="F56" s="27"/>
      <c r="G56" s="28"/>
      <c r="H56" s="25"/>
      <c r="I56" s="7"/>
    </row>
    <row r="57" spans="1:9" ht="13.5">
      <c r="A57" s="5"/>
      <c r="B57" s="22"/>
      <c r="C57" s="6"/>
      <c r="D57" s="19"/>
      <c r="E57" s="26"/>
      <c r="F57" s="27"/>
      <c r="G57" s="28"/>
      <c r="H57" s="25"/>
      <c r="I57" s="7"/>
    </row>
    <row r="58" spans="1:9" ht="13.5">
      <c r="A58" s="5">
        <v>12</v>
      </c>
      <c r="B58" s="22" t="s">
        <v>28</v>
      </c>
      <c r="C58" s="30">
        <v>917541.8</v>
      </c>
      <c r="D58" s="34">
        <f>SUM(D59:D60)</f>
        <v>63000</v>
      </c>
      <c r="E58" s="29">
        <f>(D58*100)/C58</f>
        <v>6.866172200547157</v>
      </c>
      <c r="F58" s="27">
        <v>1.3333</v>
      </c>
      <c r="G58" s="27">
        <v>1.3333</v>
      </c>
      <c r="H58" s="25">
        <f>(G58*100)/F58-100</f>
        <v>0</v>
      </c>
      <c r="I58" s="7">
        <f>FLOOR(G58,0.00001)*D58</f>
        <v>83997.90000000001</v>
      </c>
    </row>
    <row r="59" spans="1:9" ht="13.5">
      <c r="A59" s="5"/>
      <c r="B59" s="22"/>
      <c r="C59" s="33" t="s">
        <v>56</v>
      </c>
      <c r="D59" s="30">
        <v>63000</v>
      </c>
      <c r="E59" s="26"/>
      <c r="F59" s="27"/>
      <c r="G59" s="28"/>
      <c r="H59" s="25"/>
      <c r="I59" s="7"/>
    </row>
    <row r="60" spans="1:9" ht="13.5">
      <c r="A60" s="5"/>
      <c r="B60" s="22"/>
      <c r="C60" s="6"/>
      <c r="D60" s="19"/>
      <c r="E60" s="26"/>
      <c r="F60" s="27"/>
      <c r="G60" s="28"/>
      <c r="H60" s="25"/>
      <c r="I60" s="7"/>
    </row>
    <row r="61" spans="1:9" ht="13.5">
      <c r="A61" s="11"/>
      <c r="B61" s="14" t="s">
        <v>14</v>
      </c>
      <c r="C61" s="31">
        <f>SUM(C47:C60)</f>
        <v>5003363.3</v>
      </c>
      <c r="D61" s="35">
        <f>SUM(D47,D50,D54,D58)</f>
        <v>690362.6</v>
      </c>
      <c r="E61" s="23">
        <f>(D61*100)/C61</f>
        <v>13.797970657057824</v>
      </c>
      <c r="F61" s="18"/>
      <c r="G61" s="18"/>
      <c r="H61" s="12"/>
      <c r="I61" s="24">
        <f>SUM(I47:I60)</f>
        <v>920460.4545800001</v>
      </c>
    </row>
    <row r="62" ht="12.75">
      <c r="C62" s="13"/>
    </row>
    <row r="63" spans="1:9" ht="13.5">
      <c r="A63" s="36" t="s">
        <v>44</v>
      </c>
      <c r="B63" s="37"/>
      <c r="C63" s="37"/>
      <c r="D63" s="37"/>
      <c r="E63" s="37"/>
      <c r="F63" s="37"/>
      <c r="G63" s="37"/>
      <c r="H63" s="37"/>
      <c r="I63" s="38"/>
    </row>
    <row r="64" spans="1:9" ht="13.5">
      <c r="A64" s="9"/>
      <c r="B64" s="9"/>
      <c r="C64" s="9"/>
      <c r="D64" s="9"/>
      <c r="E64" s="9"/>
      <c r="F64" s="9"/>
      <c r="G64" s="9"/>
      <c r="H64" s="9"/>
      <c r="I64" s="10"/>
    </row>
    <row r="65" spans="1:9" ht="13.5">
      <c r="A65" s="5">
        <v>13</v>
      </c>
      <c r="B65" s="22" t="s">
        <v>45</v>
      </c>
      <c r="C65" s="30">
        <v>500000</v>
      </c>
      <c r="D65" s="34">
        <f>SUM(D66:D67)</f>
        <v>135000</v>
      </c>
      <c r="E65" s="29">
        <f>(D65*100)/C65</f>
        <v>27</v>
      </c>
      <c r="F65" s="27">
        <v>1.3333</v>
      </c>
      <c r="G65" s="27">
        <v>1.3333</v>
      </c>
      <c r="H65" s="25">
        <f>(G65*100)/F65-100</f>
        <v>0</v>
      </c>
      <c r="I65" s="7">
        <f>FLOOR(G65,0.00001)*D65</f>
        <v>179995.50000000003</v>
      </c>
    </row>
    <row r="66" spans="1:9" ht="13.5">
      <c r="A66" s="5"/>
      <c r="B66" s="22"/>
      <c r="C66" s="33" t="s">
        <v>57</v>
      </c>
      <c r="D66" s="30">
        <v>135000</v>
      </c>
      <c r="E66" s="26"/>
      <c r="F66" s="27"/>
      <c r="G66" s="28"/>
      <c r="H66" s="25"/>
      <c r="I66" s="7"/>
    </row>
    <row r="67" ht="12.75">
      <c r="C67" s="13"/>
    </row>
    <row r="68" spans="1:9" ht="13.5">
      <c r="A68" s="11"/>
      <c r="B68" s="14" t="s">
        <v>14</v>
      </c>
      <c r="C68" s="31">
        <f>SUM(C65:C67)</f>
        <v>500000</v>
      </c>
      <c r="D68" s="17">
        <f>SUM(D65)</f>
        <v>135000</v>
      </c>
      <c r="E68" s="23">
        <f>(D68*100)/C68</f>
        <v>27</v>
      </c>
      <c r="F68" s="18"/>
      <c r="G68" s="18"/>
      <c r="H68" s="12"/>
      <c r="I68" s="24">
        <f>SUM(I65:I67)</f>
        <v>179995.50000000003</v>
      </c>
    </row>
    <row r="69" ht="12.75">
      <c r="C69" s="13"/>
    </row>
    <row r="70" spans="1:9" ht="13.5">
      <c r="A70" s="36" t="s">
        <v>46</v>
      </c>
      <c r="B70" s="37"/>
      <c r="C70" s="37"/>
      <c r="D70" s="37"/>
      <c r="E70" s="37"/>
      <c r="F70" s="37"/>
      <c r="G70" s="37"/>
      <c r="H70" s="37"/>
      <c r="I70" s="38"/>
    </row>
    <row r="71" spans="1:9" ht="13.5">
      <c r="A71" s="9"/>
      <c r="B71" s="9"/>
      <c r="C71" s="9"/>
      <c r="D71" s="9"/>
      <c r="E71" s="9"/>
      <c r="F71" s="9"/>
      <c r="G71" s="9"/>
      <c r="H71" s="9"/>
      <c r="I71" s="10"/>
    </row>
    <row r="72" spans="1:9" ht="13.5">
      <c r="A72" s="5">
        <v>14</v>
      </c>
      <c r="B72" s="22" t="s">
        <v>47</v>
      </c>
      <c r="C72" s="30">
        <v>707398</v>
      </c>
      <c r="D72" s="34">
        <f>SUM(D73:D74)</f>
        <v>114000</v>
      </c>
      <c r="E72" s="29">
        <f>(D72*100)/C72</f>
        <v>16.115397555548643</v>
      </c>
      <c r="F72" s="27">
        <v>1.3333</v>
      </c>
      <c r="G72" s="27">
        <v>1.3333</v>
      </c>
      <c r="H72" s="25">
        <f>(G72*100)/F72-100</f>
        <v>0</v>
      </c>
      <c r="I72" s="7">
        <f>FLOOR(G72,0.00001)*D72</f>
        <v>151996.2</v>
      </c>
    </row>
    <row r="73" spans="1:9" ht="13.5">
      <c r="A73" s="5"/>
      <c r="B73" s="22"/>
      <c r="C73" s="33" t="s">
        <v>56</v>
      </c>
      <c r="D73" s="30">
        <v>114000</v>
      </c>
      <c r="E73" s="26"/>
      <c r="F73" s="27"/>
      <c r="G73" s="28"/>
      <c r="H73" s="25"/>
      <c r="I73" s="7"/>
    </row>
    <row r="74" spans="1:9" ht="13.5">
      <c r="A74" s="5"/>
      <c r="B74" s="22"/>
      <c r="C74" s="6"/>
      <c r="D74" s="19"/>
      <c r="E74" s="26"/>
      <c r="F74" s="27"/>
      <c r="G74" s="28"/>
      <c r="H74" s="25"/>
      <c r="I74" s="7"/>
    </row>
    <row r="75" spans="1:9" ht="13.5">
      <c r="A75" s="5">
        <v>15</v>
      </c>
      <c r="B75" s="22" t="s">
        <v>48</v>
      </c>
      <c r="C75" s="30">
        <v>200256</v>
      </c>
      <c r="D75" s="34">
        <f>SUM(D76:D77)</f>
        <v>60000</v>
      </c>
      <c r="E75" s="29">
        <f>(D75*100)/C75</f>
        <v>29.961649089165867</v>
      </c>
      <c r="F75" s="27">
        <v>1.3333</v>
      </c>
      <c r="G75" s="27">
        <v>1.3333</v>
      </c>
      <c r="H75" s="25">
        <f>(G75*100)/F75-100</f>
        <v>0</v>
      </c>
      <c r="I75" s="7">
        <f>FLOOR(G75,0.00001)*D75</f>
        <v>79998.00000000001</v>
      </c>
    </row>
    <row r="76" spans="1:9" ht="13.5">
      <c r="A76" s="5"/>
      <c r="B76" s="22"/>
      <c r="C76" s="33" t="s">
        <v>58</v>
      </c>
      <c r="D76" s="30">
        <v>60000</v>
      </c>
      <c r="E76" s="26"/>
      <c r="F76" s="27"/>
      <c r="G76" s="28"/>
      <c r="H76" s="25"/>
      <c r="I76" s="7"/>
    </row>
    <row r="77" spans="1:9" ht="13.5">
      <c r="A77" s="5"/>
      <c r="B77" s="22"/>
      <c r="C77" s="6"/>
      <c r="D77" s="19"/>
      <c r="E77" s="26"/>
      <c r="F77" s="27"/>
      <c r="G77" s="28"/>
      <c r="H77" s="25"/>
      <c r="I77" s="7"/>
    </row>
    <row r="78" spans="1:9" ht="13.5">
      <c r="A78" s="5">
        <v>16</v>
      </c>
      <c r="B78" s="22" t="s">
        <v>49</v>
      </c>
      <c r="C78" s="30">
        <v>31091</v>
      </c>
      <c r="D78" s="34">
        <f>SUM(D79:D80)</f>
        <v>31091</v>
      </c>
      <c r="E78" s="29">
        <f>(D78*100)/C78</f>
        <v>100</v>
      </c>
      <c r="F78" s="27">
        <v>1.3333</v>
      </c>
      <c r="G78" s="27">
        <v>1.3333</v>
      </c>
      <c r="H78" s="25">
        <f>(G78*100)/F78-100</f>
        <v>0</v>
      </c>
      <c r="I78" s="7">
        <f>FLOOR(G78,0.00001)*D78</f>
        <v>41453.630300000004</v>
      </c>
    </row>
    <row r="79" spans="1:9" ht="13.5">
      <c r="A79" s="5"/>
      <c r="B79" s="22"/>
      <c r="C79" s="33" t="s">
        <v>58</v>
      </c>
      <c r="D79" s="30">
        <v>31091</v>
      </c>
      <c r="E79" s="26"/>
      <c r="F79" s="27"/>
      <c r="G79" s="28"/>
      <c r="H79" s="25"/>
      <c r="I79" s="7"/>
    </row>
    <row r="80" spans="1:9" ht="13.5">
      <c r="A80" s="5"/>
      <c r="B80" s="22"/>
      <c r="C80" s="6"/>
      <c r="D80" s="19"/>
      <c r="E80" s="26"/>
      <c r="F80" s="27"/>
      <c r="G80" s="28"/>
      <c r="H80" s="25"/>
      <c r="I80" s="7"/>
    </row>
    <row r="81" spans="1:9" ht="13.5">
      <c r="A81" s="11"/>
      <c r="B81" s="14" t="s">
        <v>14</v>
      </c>
      <c r="C81" s="31">
        <f>SUM(C72:C80)</f>
        <v>938745</v>
      </c>
      <c r="D81" s="35">
        <f>SUM(D72,D75,D78)</f>
        <v>205091</v>
      </c>
      <c r="E81" s="23">
        <f>(D81*100)/C81</f>
        <v>21.847360039201273</v>
      </c>
      <c r="F81" s="18"/>
      <c r="G81" s="18"/>
      <c r="H81" s="12"/>
      <c r="I81" s="24">
        <f>SUM(I72:I80)</f>
        <v>273447.83030000003</v>
      </c>
    </row>
    <row r="82" ht="12.75">
      <c r="C82" s="13"/>
    </row>
    <row r="83" spans="1:9" ht="13.5">
      <c r="A83" s="36" t="s">
        <v>29</v>
      </c>
      <c r="B83" s="37"/>
      <c r="C83" s="37"/>
      <c r="D83" s="37"/>
      <c r="E83" s="37"/>
      <c r="F83" s="37"/>
      <c r="G83" s="37"/>
      <c r="H83" s="37"/>
      <c r="I83" s="38"/>
    </row>
    <row r="84" spans="1:9" ht="13.5">
      <c r="A84" s="9"/>
      <c r="B84" s="9"/>
      <c r="C84" s="9"/>
      <c r="D84" s="9"/>
      <c r="E84" s="9"/>
      <c r="F84" s="9"/>
      <c r="G84" s="9"/>
      <c r="H84" s="9"/>
      <c r="I84" s="10"/>
    </row>
    <row r="85" spans="1:9" ht="13.5">
      <c r="A85" s="5">
        <v>17</v>
      </c>
      <c r="B85" s="22" t="s">
        <v>30</v>
      </c>
      <c r="C85" s="30">
        <v>458441.8</v>
      </c>
      <c r="D85" s="34">
        <f>SUM(D86:D87)</f>
        <v>286000</v>
      </c>
      <c r="E85" s="29">
        <f>(D85*100)/C85</f>
        <v>62.38523625027212</v>
      </c>
      <c r="F85" s="27">
        <v>1.3333</v>
      </c>
      <c r="G85" s="27">
        <v>1.3335</v>
      </c>
      <c r="H85" s="25">
        <f>(G85*100)/F85-100</f>
        <v>0.015000375009378786</v>
      </c>
      <c r="I85" s="7">
        <f>FLOOR(G85,0.00001)*D85</f>
        <v>381381.00000000006</v>
      </c>
    </row>
    <row r="86" spans="1:9" ht="13.5">
      <c r="A86" s="5"/>
      <c r="B86" s="22"/>
      <c r="C86" s="33" t="s">
        <v>52</v>
      </c>
      <c r="D86" s="30">
        <v>120000</v>
      </c>
      <c r="E86" s="26"/>
      <c r="F86" s="27"/>
      <c r="G86" s="28"/>
      <c r="H86" s="25"/>
      <c r="I86" s="7"/>
    </row>
    <row r="87" spans="1:9" ht="13.5">
      <c r="A87" s="5"/>
      <c r="B87" s="22"/>
      <c r="C87" s="33" t="s">
        <v>56</v>
      </c>
      <c r="D87" s="30">
        <v>166000</v>
      </c>
      <c r="E87" s="26"/>
      <c r="F87" s="27"/>
      <c r="G87" s="28"/>
      <c r="H87" s="25"/>
      <c r="I87" s="7"/>
    </row>
    <row r="88" spans="1:9" ht="13.5">
      <c r="A88" s="5"/>
      <c r="B88" s="22"/>
      <c r="C88" s="6"/>
      <c r="D88" s="19"/>
      <c r="E88" s="26"/>
      <c r="F88" s="27"/>
      <c r="G88" s="28"/>
      <c r="H88" s="25"/>
      <c r="I88" s="7"/>
    </row>
    <row r="89" spans="1:9" ht="13.5">
      <c r="A89" s="5">
        <v>18</v>
      </c>
      <c r="B89" s="22" t="s">
        <v>31</v>
      </c>
      <c r="C89" s="30">
        <v>900000</v>
      </c>
      <c r="D89" s="34">
        <f>SUM(D90:D93)</f>
        <v>900000</v>
      </c>
      <c r="E89" s="29">
        <f>(D89*100)/C89</f>
        <v>100</v>
      </c>
      <c r="F89" s="27">
        <v>1.3333</v>
      </c>
      <c r="G89" s="27">
        <v>1.3338</v>
      </c>
      <c r="H89" s="25">
        <f>(G89*100)/F89-100</f>
        <v>0.037500937523446964</v>
      </c>
      <c r="I89" s="7">
        <f>FLOOR(G89,0.00001)*D89</f>
        <v>1200420</v>
      </c>
    </row>
    <row r="90" spans="1:9" ht="13.5">
      <c r="A90" s="32"/>
      <c r="B90" s="22"/>
      <c r="C90" s="33" t="s">
        <v>53</v>
      </c>
      <c r="D90" s="30">
        <v>120000</v>
      </c>
      <c r="E90" s="26"/>
      <c r="F90" s="27"/>
      <c r="G90" s="28"/>
      <c r="H90" s="25"/>
      <c r="I90" s="7"/>
    </row>
    <row r="91" spans="1:9" ht="13.5">
      <c r="A91" s="32"/>
      <c r="B91" s="22"/>
      <c r="C91" s="33" t="s">
        <v>54</v>
      </c>
      <c r="D91" s="30">
        <v>180000</v>
      </c>
      <c r="E91" s="26"/>
      <c r="F91" s="27"/>
      <c r="G91" s="28"/>
      <c r="H91" s="25"/>
      <c r="I91" s="7"/>
    </row>
    <row r="92" spans="1:9" ht="13.5">
      <c r="A92" s="32"/>
      <c r="B92" s="22"/>
      <c r="C92" s="33" t="s">
        <v>56</v>
      </c>
      <c r="D92" s="30">
        <v>300000</v>
      </c>
      <c r="E92" s="26"/>
      <c r="F92" s="27"/>
      <c r="G92" s="28"/>
      <c r="H92" s="25"/>
      <c r="I92" s="7"/>
    </row>
    <row r="93" spans="1:9" ht="13.5">
      <c r="A93" s="32"/>
      <c r="B93" s="22"/>
      <c r="C93" s="33" t="s">
        <v>57</v>
      </c>
      <c r="D93" s="30">
        <v>300000</v>
      </c>
      <c r="E93" s="26"/>
      <c r="F93" s="27"/>
      <c r="G93" s="28"/>
      <c r="H93" s="25"/>
      <c r="I93" s="7"/>
    </row>
    <row r="94" spans="1:9" ht="13.5">
      <c r="A94" s="5"/>
      <c r="B94" s="22"/>
      <c r="C94" s="6"/>
      <c r="D94" s="19"/>
      <c r="E94" s="26"/>
      <c r="F94" s="27"/>
      <c r="G94" s="28"/>
      <c r="H94" s="25"/>
      <c r="I94" s="7"/>
    </row>
    <row r="95" spans="1:9" ht="13.5">
      <c r="A95" s="5">
        <v>19</v>
      </c>
      <c r="B95" s="22" t="s">
        <v>31</v>
      </c>
      <c r="C95" s="30">
        <v>1555145</v>
      </c>
      <c r="D95" s="34">
        <f>SUM(D96:D99)</f>
        <v>834000</v>
      </c>
      <c r="E95" s="29">
        <f>(D95*100)/C95</f>
        <v>53.628439791787905</v>
      </c>
      <c r="F95" s="27">
        <v>1.3333</v>
      </c>
      <c r="G95" s="27">
        <v>1.3333</v>
      </c>
      <c r="H95" s="25">
        <f>(G95*100)/F95-100</f>
        <v>0</v>
      </c>
      <c r="I95" s="7">
        <f>FLOOR(G95,0.00001)*D95</f>
        <v>1111972.2000000002</v>
      </c>
    </row>
    <row r="96" spans="1:9" ht="13.5">
      <c r="A96" s="5"/>
      <c r="B96" s="22"/>
      <c r="C96" s="33" t="s">
        <v>55</v>
      </c>
      <c r="D96" s="30">
        <v>50000</v>
      </c>
      <c r="E96" s="26"/>
      <c r="F96" s="27"/>
      <c r="G96" s="28"/>
      <c r="H96" s="25"/>
      <c r="I96" s="7"/>
    </row>
    <row r="97" spans="1:9" ht="13.5">
      <c r="A97" s="5"/>
      <c r="B97" s="22"/>
      <c r="C97" s="33" t="s">
        <v>52</v>
      </c>
      <c r="D97" s="30">
        <v>432000</v>
      </c>
      <c r="E97" s="26"/>
      <c r="F97" s="27"/>
      <c r="G97" s="28"/>
      <c r="H97" s="25"/>
      <c r="I97" s="7"/>
    </row>
    <row r="98" spans="1:9" ht="13.5">
      <c r="A98" s="5"/>
      <c r="B98" s="22"/>
      <c r="C98" s="33" t="s">
        <v>53</v>
      </c>
      <c r="D98" s="30">
        <v>120000</v>
      </c>
      <c r="E98" s="26"/>
      <c r="F98" s="27"/>
      <c r="G98" s="28"/>
      <c r="H98" s="25"/>
      <c r="I98" s="7"/>
    </row>
    <row r="99" spans="1:9" ht="13.5">
      <c r="A99" s="5"/>
      <c r="B99" s="22"/>
      <c r="C99" s="33" t="s">
        <v>50</v>
      </c>
      <c r="D99" s="30">
        <v>232000</v>
      </c>
      <c r="E99" s="26"/>
      <c r="F99" s="27"/>
      <c r="G99" s="28"/>
      <c r="H99" s="25"/>
      <c r="I99" s="7"/>
    </row>
    <row r="100" spans="1:9" ht="13.5">
      <c r="A100" s="5"/>
      <c r="B100" s="22"/>
      <c r="C100" s="6"/>
      <c r="D100" s="19"/>
      <c r="E100" s="26"/>
      <c r="F100" s="27"/>
      <c r="G100" s="28"/>
      <c r="H100" s="25"/>
      <c r="I100" s="7"/>
    </row>
    <row r="101" spans="1:9" ht="13.5">
      <c r="A101" s="5">
        <v>20</v>
      </c>
      <c r="B101" s="22" t="s">
        <v>32</v>
      </c>
      <c r="C101" s="30">
        <v>561334.5</v>
      </c>
      <c r="D101" s="34">
        <f>SUM(D102:D103)</f>
        <v>255000</v>
      </c>
      <c r="E101" s="29">
        <f>(D101*100)/C101</f>
        <v>45.42745902844026</v>
      </c>
      <c r="F101" s="27">
        <v>1.3333</v>
      </c>
      <c r="G101" s="27">
        <v>1.3333</v>
      </c>
      <c r="H101" s="25">
        <f>(G101*100)/F101-100</f>
        <v>0</v>
      </c>
      <c r="I101" s="7">
        <f>FLOOR(G101,0.00001)*D101</f>
        <v>339991.50000000006</v>
      </c>
    </row>
    <row r="102" spans="1:9" ht="13.5">
      <c r="A102" s="5"/>
      <c r="B102" s="22"/>
      <c r="C102" s="33" t="s">
        <v>53</v>
      </c>
      <c r="D102" s="30">
        <v>15000</v>
      </c>
      <c r="E102" s="26"/>
      <c r="F102" s="27"/>
      <c r="G102" s="28"/>
      <c r="H102" s="25"/>
      <c r="I102" s="7"/>
    </row>
    <row r="103" spans="1:9" ht="13.5">
      <c r="A103" s="5"/>
      <c r="B103" s="22"/>
      <c r="C103" s="33" t="s">
        <v>50</v>
      </c>
      <c r="D103" s="30">
        <v>240000</v>
      </c>
      <c r="E103" s="26"/>
      <c r="F103" s="27"/>
      <c r="G103" s="28"/>
      <c r="H103" s="25"/>
      <c r="I103" s="7"/>
    </row>
    <row r="104" spans="1:9" ht="13.5">
      <c r="A104" s="5"/>
      <c r="B104" s="22"/>
      <c r="C104" s="6"/>
      <c r="D104" s="19"/>
      <c r="E104" s="26"/>
      <c r="F104" s="27"/>
      <c r="G104" s="28"/>
      <c r="H104" s="25"/>
      <c r="I104" s="7"/>
    </row>
    <row r="105" spans="1:9" ht="13.5">
      <c r="A105" s="5">
        <v>21</v>
      </c>
      <c r="B105" s="22" t="s">
        <v>33</v>
      </c>
      <c r="C105" s="30">
        <v>388125.8</v>
      </c>
      <c r="D105" s="34">
        <f>SUM(D106:D109)</f>
        <v>160000</v>
      </c>
      <c r="E105" s="29">
        <f>(D105*100)/C105</f>
        <v>41.22374755813708</v>
      </c>
      <c r="F105" s="27">
        <v>1.3333</v>
      </c>
      <c r="G105" s="27">
        <v>1.3333</v>
      </c>
      <c r="H105" s="25">
        <f>(G105*100)/F105-100</f>
        <v>0</v>
      </c>
      <c r="I105" s="7">
        <f>FLOOR(G105,0.00001)*D105</f>
        <v>213328.00000000003</v>
      </c>
    </row>
    <row r="106" spans="1:9" ht="13.5">
      <c r="A106" s="5"/>
      <c r="B106" s="22"/>
      <c r="C106" s="33" t="s">
        <v>53</v>
      </c>
      <c r="D106" s="30">
        <v>40000</v>
      </c>
      <c r="E106" s="26"/>
      <c r="F106" s="27"/>
      <c r="G106" s="28"/>
      <c r="H106" s="25"/>
      <c r="I106" s="7"/>
    </row>
    <row r="107" spans="1:9" ht="13.5">
      <c r="A107" s="5"/>
      <c r="B107" s="22"/>
      <c r="C107" s="33" t="s">
        <v>50</v>
      </c>
      <c r="D107" s="30">
        <v>120000</v>
      </c>
      <c r="E107" s="26"/>
      <c r="F107" s="27"/>
      <c r="G107" s="28"/>
      <c r="H107" s="25"/>
      <c r="I107" s="7"/>
    </row>
    <row r="108" spans="1:9" ht="13.5">
      <c r="A108" s="5"/>
      <c r="B108" s="22"/>
      <c r="C108" s="6"/>
      <c r="D108" s="19"/>
      <c r="E108" s="26"/>
      <c r="F108" s="27"/>
      <c r="G108" s="28"/>
      <c r="H108" s="25"/>
      <c r="I108" s="7"/>
    </row>
    <row r="109" spans="1:9" ht="13.5">
      <c r="A109" s="5">
        <v>22</v>
      </c>
      <c r="B109" s="22" t="s">
        <v>34</v>
      </c>
      <c r="C109" s="30">
        <v>876338.4</v>
      </c>
      <c r="D109" s="19">
        <f>SUM(D110:D110)</f>
        <v>0</v>
      </c>
      <c r="E109" s="29">
        <f>(D109*100)/C109</f>
        <v>0</v>
      </c>
      <c r="F109" s="27">
        <v>1.3333</v>
      </c>
      <c r="G109" s="7">
        <v>0</v>
      </c>
      <c r="H109" s="7">
        <v>0</v>
      </c>
      <c r="I109" s="7">
        <f>FLOOR(G109,0.00001)*D109</f>
        <v>0</v>
      </c>
    </row>
    <row r="110" spans="1:9" ht="13.5">
      <c r="A110" s="5"/>
      <c r="B110" s="22"/>
      <c r="C110" s="6" t="s">
        <v>19</v>
      </c>
      <c r="D110" s="19"/>
      <c r="E110" s="26"/>
      <c r="F110" s="27"/>
      <c r="G110" s="28"/>
      <c r="H110" s="25"/>
      <c r="I110" s="7"/>
    </row>
    <row r="111" spans="1:9" ht="13.5">
      <c r="A111" s="5"/>
      <c r="B111" s="22"/>
      <c r="C111" s="6"/>
      <c r="D111" s="19"/>
      <c r="E111" s="26"/>
      <c r="F111" s="27"/>
      <c r="G111" s="28"/>
      <c r="H111" s="25"/>
      <c r="I111" s="7"/>
    </row>
    <row r="112" spans="1:9" ht="13.5">
      <c r="A112" s="11"/>
      <c r="B112" s="14" t="s">
        <v>14</v>
      </c>
      <c r="C112" s="31">
        <f>SUM(C85:C111)</f>
        <v>4739385.5</v>
      </c>
      <c r="D112" s="35">
        <f>SUM(D86,D89,D95,D101,D105,D109)</f>
        <v>2269000</v>
      </c>
      <c r="E112" s="23">
        <f>(D112*100)/C112</f>
        <v>47.87540494437517</v>
      </c>
      <c r="F112" s="18"/>
      <c r="G112" s="18"/>
      <c r="H112" s="12"/>
      <c r="I112" s="24">
        <f>SUM(I85:I111)</f>
        <v>3247092.7</v>
      </c>
    </row>
    <row r="113" ht="12.75">
      <c r="C113" s="13"/>
    </row>
    <row r="114" spans="1:9" ht="13.5">
      <c r="A114" s="36" t="s">
        <v>35</v>
      </c>
      <c r="B114" s="37"/>
      <c r="C114" s="37"/>
      <c r="D114" s="37"/>
      <c r="E114" s="37"/>
      <c r="F114" s="37"/>
      <c r="G114" s="37"/>
      <c r="H114" s="37"/>
      <c r="I114" s="38"/>
    </row>
    <row r="115" spans="1:9" ht="13.5">
      <c r="A115" s="9"/>
      <c r="B115" s="9"/>
      <c r="C115" s="9"/>
      <c r="D115" s="9"/>
      <c r="E115" s="9"/>
      <c r="F115" s="9"/>
      <c r="G115" s="9"/>
      <c r="H115" s="9"/>
      <c r="I115" s="10"/>
    </row>
    <row r="116" spans="1:9" ht="13.5">
      <c r="A116" s="5">
        <v>23</v>
      </c>
      <c r="B116" s="22" t="s">
        <v>36</v>
      </c>
      <c r="C116" s="30">
        <v>1543973</v>
      </c>
      <c r="D116" s="19">
        <f>SUM(D117:D117)</f>
        <v>0</v>
      </c>
      <c r="E116" s="29">
        <f>(D116*100)/C116</f>
        <v>0</v>
      </c>
      <c r="F116" s="27">
        <v>1.3333</v>
      </c>
      <c r="G116" s="7">
        <v>0</v>
      </c>
      <c r="H116" s="7">
        <v>0</v>
      </c>
      <c r="I116" s="7">
        <f>FLOOR(G116,0.00001)*D116</f>
        <v>0</v>
      </c>
    </row>
    <row r="117" spans="1:9" ht="13.5">
      <c r="A117" s="5"/>
      <c r="B117" s="22"/>
      <c r="C117" s="6" t="s">
        <v>19</v>
      </c>
      <c r="D117" s="19"/>
      <c r="E117" s="26"/>
      <c r="F117" s="27"/>
      <c r="G117" s="28"/>
      <c r="H117" s="25"/>
      <c r="I117" s="7"/>
    </row>
    <row r="118" spans="1:9" ht="13.5">
      <c r="A118" s="5"/>
      <c r="B118" s="22"/>
      <c r="C118" s="6"/>
      <c r="D118" s="19"/>
      <c r="E118" s="26"/>
      <c r="F118" s="27"/>
      <c r="G118" s="28"/>
      <c r="H118" s="25"/>
      <c r="I118" s="7"/>
    </row>
    <row r="119" spans="1:9" ht="13.5">
      <c r="A119" s="5">
        <v>24</v>
      </c>
      <c r="B119" s="22" t="s">
        <v>37</v>
      </c>
      <c r="C119" s="30">
        <v>1653739</v>
      </c>
      <c r="D119" s="19">
        <f>SUM(D120:D120)</f>
        <v>0</v>
      </c>
      <c r="E119" s="29">
        <f>(D119*100)/C119</f>
        <v>0</v>
      </c>
      <c r="F119" s="27">
        <v>1.3333</v>
      </c>
      <c r="G119" s="7">
        <v>0</v>
      </c>
      <c r="H119" s="7">
        <v>0</v>
      </c>
      <c r="I119" s="7">
        <f>FLOOR(G119,0.00001)*D119</f>
        <v>0</v>
      </c>
    </row>
    <row r="120" spans="1:9" ht="13.5">
      <c r="A120" s="5"/>
      <c r="B120" s="22"/>
      <c r="C120" s="6" t="s">
        <v>19</v>
      </c>
      <c r="D120" s="19"/>
      <c r="E120" s="26"/>
      <c r="F120" s="27"/>
      <c r="G120" s="28"/>
      <c r="H120" s="25"/>
      <c r="I120" s="7"/>
    </row>
    <row r="121" spans="1:9" ht="13.5">
      <c r="A121" s="5"/>
      <c r="B121" s="22"/>
      <c r="C121" s="6"/>
      <c r="D121" s="19"/>
      <c r="E121" s="26"/>
      <c r="F121" s="27"/>
      <c r="G121" s="28"/>
      <c r="H121" s="25"/>
      <c r="I121" s="7"/>
    </row>
    <row r="122" spans="1:9" ht="13.5">
      <c r="A122" s="5">
        <v>25</v>
      </c>
      <c r="B122" s="22" t="s">
        <v>38</v>
      </c>
      <c r="C122" s="30">
        <v>668895</v>
      </c>
      <c r="D122" s="34">
        <f>SUM(D123)</f>
        <v>37000</v>
      </c>
      <c r="E122" s="29">
        <f>(D122*100)/C122</f>
        <v>5.531510924734076</v>
      </c>
      <c r="F122" s="27">
        <v>1.3333</v>
      </c>
      <c r="G122" s="27">
        <v>1.3333</v>
      </c>
      <c r="H122" s="25">
        <f>(G122*100)/F122-100</f>
        <v>0</v>
      </c>
      <c r="I122" s="7">
        <f>FLOOR(G122,0.00001)*D122</f>
        <v>49332.100000000006</v>
      </c>
    </row>
    <row r="123" spans="1:9" ht="13.5">
      <c r="A123" s="5"/>
      <c r="B123" s="22"/>
      <c r="C123" s="33" t="s">
        <v>57</v>
      </c>
      <c r="D123" s="30">
        <v>37000</v>
      </c>
      <c r="E123" s="26"/>
      <c r="F123" s="27"/>
      <c r="G123" s="28"/>
      <c r="H123" s="25"/>
      <c r="I123" s="7"/>
    </row>
    <row r="124" spans="1:9" ht="13.5">
      <c r="A124" s="5"/>
      <c r="B124" s="22"/>
      <c r="C124" s="6"/>
      <c r="D124" s="19"/>
      <c r="E124" s="26"/>
      <c r="F124" s="27"/>
      <c r="G124" s="28"/>
      <c r="H124" s="25"/>
      <c r="I124" s="7"/>
    </row>
    <row r="125" spans="1:9" ht="13.5">
      <c r="A125" s="5">
        <v>26</v>
      </c>
      <c r="B125" s="22" t="s">
        <v>39</v>
      </c>
      <c r="C125" s="30">
        <v>137869</v>
      </c>
      <c r="D125" s="34">
        <f>SUM(D126)</f>
        <v>120000</v>
      </c>
      <c r="E125" s="29">
        <f>(D125*100)/C125</f>
        <v>87.03914585584867</v>
      </c>
      <c r="F125" s="27">
        <v>1.3333</v>
      </c>
      <c r="G125" s="27">
        <v>1.3333</v>
      </c>
      <c r="H125" s="25">
        <f>(G125*100)/F125-100</f>
        <v>0</v>
      </c>
      <c r="I125" s="7">
        <f>FLOOR(G125,0.00001)*D125</f>
        <v>159996.00000000003</v>
      </c>
    </row>
    <row r="126" spans="1:9" ht="13.5">
      <c r="A126" s="5"/>
      <c r="B126" s="22"/>
      <c r="C126" s="33" t="s">
        <v>56</v>
      </c>
      <c r="D126" s="30">
        <v>120000</v>
      </c>
      <c r="E126" s="26"/>
      <c r="F126" s="27"/>
      <c r="G126" s="28"/>
      <c r="H126" s="25"/>
      <c r="I126" s="7"/>
    </row>
    <row r="127" spans="1:9" ht="13.5">
      <c r="A127" s="5"/>
      <c r="B127" s="22"/>
      <c r="C127" s="6"/>
      <c r="D127" s="19"/>
      <c r="E127" s="26"/>
      <c r="F127" s="27"/>
      <c r="G127" s="28"/>
      <c r="H127" s="25"/>
      <c r="I127" s="7"/>
    </row>
    <row r="128" spans="1:9" ht="13.5">
      <c r="A128" s="5">
        <v>27</v>
      </c>
      <c r="B128" s="22" t="s">
        <v>40</v>
      </c>
      <c r="C128" s="30">
        <v>995504</v>
      </c>
      <c r="D128" s="34">
        <f>SUM(D129:D130)</f>
        <v>475000</v>
      </c>
      <c r="E128" s="29">
        <f>(D128*100)/C128</f>
        <v>47.714524502161716</v>
      </c>
      <c r="F128" s="27">
        <v>1.3333</v>
      </c>
      <c r="G128" s="27">
        <v>1.3333</v>
      </c>
      <c r="H128" s="25">
        <f>(G128*100)/F128-100</f>
        <v>0</v>
      </c>
      <c r="I128" s="7">
        <f>FLOOR(G128,0.00001)*D128</f>
        <v>633317.5000000001</v>
      </c>
    </row>
    <row r="129" spans="1:9" ht="13.5">
      <c r="A129" s="5"/>
      <c r="B129" s="22"/>
      <c r="C129" s="33" t="s">
        <v>53</v>
      </c>
      <c r="D129" s="30">
        <v>255000</v>
      </c>
      <c r="E129" s="26"/>
      <c r="F129" s="27"/>
      <c r="G129" s="28"/>
      <c r="H129" s="25"/>
      <c r="I129" s="7"/>
    </row>
    <row r="130" spans="1:9" ht="13.5">
      <c r="A130" s="5"/>
      <c r="B130" s="22"/>
      <c r="C130" s="33" t="s">
        <v>56</v>
      </c>
      <c r="D130" s="30">
        <v>220000</v>
      </c>
      <c r="E130" s="26"/>
      <c r="F130" s="27"/>
      <c r="G130" s="28"/>
      <c r="H130" s="25"/>
      <c r="I130" s="7"/>
    </row>
    <row r="131" spans="1:9" ht="13.5">
      <c r="A131" s="5"/>
      <c r="B131" s="22"/>
      <c r="C131" s="6"/>
      <c r="D131" s="19"/>
      <c r="E131" s="26"/>
      <c r="F131" s="27"/>
      <c r="G131" s="28"/>
      <c r="H131" s="25"/>
      <c r="I131" s="7"/>
    </row>
    <row r="132" spans="1:9" ht="13.5">
      <c r="A132" s="11"/>
      <c r="B132" s="14" t="s">
        <v>14</v>
      </c>
      <c r="C132" s="31">
        <f>SUM(C116:C131)</f>
        <v>4999980</v>
      </c>
      <c r="D132" s="17">
        <f>SUM(D116,D119,D122,D125,D128)</f>
        <v>632000</v>
      </c>
      <c r="E132" s="23">
        <f>(D132*100)/C132</f>
        <v>12.64005056020224</v>
      </c>
      <c r="F132" s="18"/>
      <c r="G132" s="18"/>
      <c r="H132" s="12"/>
      <c r="I132" s="24">
        <f>SUM(I116:I131)</f>
        <v>842645.6000000001</v>
      </c>
    </row>
    <row r="133" ht="12.75">
      <c r="C133" s="13"/>
    </row>
    <row r="134" spans="1:9" ht="13.5">
      <c r="A134" s="15"/>
      <c r="B134" s="14" t="s">
        <v>12</v>
      </c>
      <c r="C134" s="31">
        <f>SUM(C43,C61,C68,C81,C112,C132)</f>
        <v>21166473.8</v>
      </c>
      <c r="D134" s="35">
        <f>SUM(D43,D61,D68,D81,D112,D132)</f>
        <v>6204452.6</v>
      </c>
      <c r="E134" s="23">
        <f>(D134*100)/C134</f>
        <v>29.31264157943965</v>
      </c>
      <c r="F134" s="16"/>
      <c r="G134" s="16"/>
      <c r="H134" s="16"/>
      <c r="I134" s="24">
        <f>SUM(I43,I61,I68,I81,I112,I132)</f>
        <v>8502229.648580002</v>
      </c>
    </row>
  </sheetData>
  <sheetProtection/>
  <mergeCells count="7">
    <mergeCell ref="A114:I114"/>
    <mergeCell ref="A2:I2"/>
    <mergeCell ref="A8:I8"/>
    <mergeCell ref="A45:I45"/>
    <mergeCell ref="A83:I83"/>
    <mergeCell ref="A63:I63"/>
    <mergeCell ref="A70:I7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2009-03-26T14:33:58Z</cp:lastPrinted>
  <dcterms:created xsi:type="dcterms:W3CDTF">2005-05-09T20:19:33Z</dcterms:created>
  <dcterms:modified xsi:type="dcterms:W3CDTF">2010-09-24T19:51:35Z</dcterms:modified>
  <cp:category/>
  <cp:version/>
  <cp:contentType/>
  <cp:contentStatus/>
</cp:coreProperties>
</file>