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9 MILHO VENDA " sheetId="1" r:id="rId1"/>
  </sheets>
  <definedNames/>
  <calcPr fullCalcOnLoad="1"/>
</workbook>
</file>

<file path=xl/sharedStrings.xml><?xml version="1.0" encoding="utf-8"?>
<sst xmlns="http://schemas.openxmlformats.org/spreadsheetml/2006/main" count="147" uniqueCount="71">
  <si>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</si>
  <si>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</si>
  <si>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</si>
  <si>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</si>
  <si>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</si>
  <si>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</si>
  <si>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</si>
  <si>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</si>
  <si>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</si>
  <si>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</si>
  <si>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</si>
  <si>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</si>
  <si>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</si>
  <si>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</si>
  <si>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</si>
  <si>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</si>
  <si>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</si>
  <si>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</si>
  <si>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</si>
  <si>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</si>
  <si>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</si>
  <si>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MG</t>
  </si>
  <si>
    <t>DF</t>
  </si>
  <si>
    <t>Brasília</t>
  </si>
  <si>
    <t>Uberlândia</t>
  </si>
  <si>
    <t>BNM</t>
  </si>
  <si>
    <t>BBSB</t>
  </si>
  <si>
    <t>BBM GO</t>
  </si>
  <si>
    <t>Capinopolis</t>
  </si>
  <si>
    <t>Frutal</t>
  </si>
  <si>
    <t>MT</t>
  </si>
  <si>
    <t>RETIRADO</t>
  </si>
  <si>
    <t xml:space="preserve">        AVISO DE VENDA DE MILHO EM GRÃOS – Nº 059/11 - 02/03/2011</t>
  </si>
  <si>
    <t>Acreuna</t>
  </si>
  <si>
    <t>Chapadão do Ceu</t>
  </si>
  <si>
    <t>Jataí</t>
  </si>
  <si>
    <t>Porteirão</t>
  </si>
  <si>
    <t>Centralina</t>
  </si>
  <si>
    <t>Santa Vitoria</t>
  </si>
  <si>
    <t>MS</t>
  </si>
  <si>
    <t>Campo Grande</t>
  </si>
  <si>
    <t>Rio Brilhante</t>
  </si>
  <si>
    <t>São Gabriel do Oeste</t>
  </si>
  <si>
    <t>Sidrolandia</t>
  </si>
  <si>
    <t>Brasnorte</t>
  </si>
  <si>
    <t>Campos de Julio</t>
  </si>
  <si>
    <t>Ipiranga do Norte</t>
  </si>
  <si>
    <t>Nortelandia</t>
  </si>
  <si>
    <t>Nova Mutum</t>
  </si>
  <si>
    <t>Primavera do Leste</t>
  </si>
  <si>
    <t>Sapezal</t>
  </si>
  <si>
    <t>Sinop</t>
  </si>
  <si>
    <t>Sorriso</t>
  </si>
  <si>
    <t>Sorriso (Boa Esperança)</t>
  </si>
  <si>
    <t>Tangara da Serra</t>
  </si>
  <si>
    <t>Fenix</t>
  </si>
  <si>
    <t>Maripa</t>
  </si>
  <si>
    <t>São Miguel do Iguaçu</t>
  </si>
  <si>
    <t>Serranopolis do Iguaçu</t>
  </si>
  <si>
    <t>BMR</t>
  </si>
  <si>
    <t>BHCP</t>
  </si>
  <si>
    <t>BBM SP</t>
  </si>
  <si>
    <t>BBM UB</t>
  </si>
  <si>
    <t>BBM MS</t>
  </si>
  <si>
    <t>BCSP</t>
  </si>
  <si>
    <t>BCMM</t>
  </si>
  <si>
    <t>BCMMT</t>
  </si>
  <si>
    <t>BBM PR</t>
  </si>
  <si>
    <t>BMCS</t>
  </si>
  <si>
    <t>BCMR</t>
  </si>
  <si>
    <t>BCML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</si>
</sst>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3"/>
  <sheetViews>
    <sheetView tabSelected="1" workbookViewId="0" topLeftCell="A137">
      <selection activeCell="H164" sqref="H16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32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23</v>
      </c>
      <c r="C10" s="27">
        <v>2900000</v>
      </c>
      <c r="D10" s="30">
        <f>SUM(D11:D13)</f>
        <v>2433000</v>
      </c>
      <c r="E10" s="26">
        <f>(D10*100)/C10</f>
        <v>83.89655172413794</v>
      </c>
      <c r="F10" s="24">
        <v>0.4</v>
      </c>
      <c r="G10" s="24">
        <v>0.4</v>
      </c>
      <c r="H10" s="22">
        <f>(G10*100)/F10-100</f>
        <v>0</v>
      </c>
      <c r="I10" s="6">
        <f>FLOOR(G10,0.00001)*D10</f>
        <v>973200</v>
      </c>
    </row>
    <row r="11" spans="1:9" ht="13.5">
      <c r="A11" s="5"/>
      <c r="B11" s="19"/>
      <c r="C11" s="29" t="s">
        <v>25</v>
      </c>
      <c r="D11" s="27">
        <v>1500000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59</v>
      </c>
      <c r="D12" s="27">
        <v>600000</v>
      </c>
      <c r="E12" s="26"/>
      <c r="F12" s="24"/>
      <c r="G12" s="6"/>
      <c r="H12" s="22"/>
      <c r="I12" s="6"/>
    </row>
    <row r="13" spans="1:9" ht="13.5">
      <c r="A13" s="5"/>
      <c r="B13" s="19"/>
      <c r="C13" s="29" t="s">
        <v>60</v>
      </c>
      <c r="D13" s="27">
        <v>333000</v>
      </c>
      <c r="E13" s="26"/>
      <c r="F13" s="24"/>
      <c r="G13" s="6"/>
      <c r="H13" s="22"/>
      <c r="I13" s="6"/>
    </row>
    <row r="14" spans="1:9" ht="13.5">
      <c r="A14" s="5"/>
      <c r="B14" s="19"/>
      <c r="C14" s="29"/>
      <c r="D14" s="27"/>
      <c r="E14" s="26"/>
      <c r="F14" s="24"/>
      <c r="G14" s="6"/>
      <c r="H14" s="22"/>
      <c r="I14" s="6"/>
    </row>
    <row r="15" spans="1:9" ht="13.5">
      <c r="A15" s="10"/>
      <c r="B15" s="13" t="s">
        <v>14</v>
      </c>
      <c r="C15" s="28">
        <f>SUM(C10:C14)</f>
        <v>2900000</v>
      </c>
      <c r="D15" s="31">
        <f>SUM(D10,)</f>
        <v>2433000</v>
      </c>
      <c r="E15" s="20">
        <f>(D15*100)/C15</f>
        <v>83.89655172413794</v>
      </c>
      <c r="F15" s="16"/>
      <c r="G15" s="16"/>
      <c r="H15" s="11"/>
      <c r="I15" s="21">
        <f>SUM(I10:I14)</f>
        <v>973200</v>
      </c>
    </row>
    <row r="16" ht="12.75">
      <c r="C16" s="12"/>
    </row>
    <row r="17" spans="1:9" ht="13.5">
      <c r="A17" s="33" t="s">
        <v>20</v>
      </c>
      <c r="B17" s="34"/>
      <c r="C17" s="34"/>
      <c r="D17" s="34"/>
      <c r="E17" s="34"/>
      <c r="F17" s="34"/>
      <c r="G17" s="34"/>
      <c r="H17" s="34"/>
      <c r="I17" s="35"/>
    </row>
    <row r="18" spans="1:9" ht="13.5">
      <c r="A18" s="8"/>
      <c r="B18" s="8"/>
      <c r="C18" s="8"/>
      <c r="D18" s="8"/>
      <c r="E18" s="8"/>
      <c r="F18" s="8"/>
      <c r="G18" s="8"/>
      <c r="H18" s="8"/>
      <c r="I18" s="9"/>
    </row>
    <row r="19" spans="1:9" ht="13.5">
      <c r="A19" s="5">
        <v>2</v>
      </c>
      <c r="B19" s="19" t="s">
        <v>33</v>
      </c>
      <c r="C19" s="27">
        <v>2973629</v>
      </c>
      <c r="D19" s="30">
        <f>SUM(D20:D22)</f>
        <v>2973629</v>
      </c>
      <c r="E19" s="26">
        <f>(D19*100)/C19</f>
        <v>100</v>
      </c>
      <c r="F19" s="24">
        <v>0.4</v>
      </c>
      <c r="G19" s="24">
        <v>0.4217</v>
      </c>
      <c r="H19" s="22">
        <f>(G19*100)/F19-100</f>
        <v>5.424999999999997</v>
      </c>
      <c r="I19" s="6">
        <f>FLOOR(G19,0.00001)*D19</f>
        <v>1253979.3493000001</v>
      </c>
    </row>
    <row r="20" spans="1:9" ht="13.5">
      <c r="A20" s="5"/>
      <c r="B20" s="19"/>
      <c r="C20" s="29" t="s">
        <v>25</v>
      </c>
      <c r="D20" s="27">
        <v>180000</v>
      </c>
      <c r="E20" s="23"/>
      <c r="F20" s="24"/>
      <c r="G20" s="25"/>
      <c r="H20" s="22"/>
      <c r="I20" s="6"/>
    </row>
    <row r="21" spans="1:9" ht="13.5">
      <c r="A21" s="5"/>
      <c r="B21" s="19"/>
      <c r="C21" s="29" t="s">
        <v>26</v>
      </c>
      <c r="D21" s="27">
        <v>103000</v>
      </c>
      <c r="E21" s="23"/>
      <c r="F21" s="24"/>
      <c r="G21" s="25"/>
      <c r="H21" s="22"/>
      <c r="I21" s="6"/>
    </row>
    <row r="22" spans="1:9" ht="13.5">
      <c r="A22" s="5"/>
      <c r="B22" s="19"/>
      <c r="C22" s="29" t="s">
        <v>27</v>
      </c>
      <c r="D22" s="27">
        <v>2690629</v>
      </c>
      <c r="E22" s="23"/>
      <c r="F22" s="24"/>
      <c r="G22" s="25"/>
      <c r="H22" s="22"/>
      <c r="I22" s="6"/>
    </row>
    <row r="23" spans="1:9" ht="13.5">
      <c r="A23" s="5"/>
      <c r="B23" s="19"/>
      <c r="C23" s="29"/>
      <c r="D23" s="27"/>
      <c r="E23" s="23"/>
      <c r="F23" s="24"/>
      <c r="G23" s="25"/>
      <c r="H23" s="22"/>
      <c r="I23" s="6"/>
    </row>
    <row r="24" spans="1:9" ht="13.5">
      <c r="A24" s="5">
        <v>3</v>
      </c>
      <c r="B24" s="19" t="s">
        <v>34</v>
      </c>
      <c r="C24" s="27">
        <v>3761821</v>
      </c>
      <c r="D24" s="30">
        <f>SUM(D25:D25)</f>
        <v>52500</v>
      </c>
      <c r="E24" s="26">
        <f>(D24*100)/C24</f>
        <v>1.3956006944509056</v>
      </c>
      <c r="F24" s="24">
        <v>0.4</v>
      </c>
      <c r="G24" s="24">
        <v>0.4</v>
      </c>
      <c r="H24" s="22">
        <f>(G24*100)/F24-100</f>
        <v>0</v>
      </c>
      <c r="I24" s="6">
        <f>FLOOR(G24,0.00001)*D24</f>
        <v>21000</v>
      </c>
    </row>
    <row r="25" spans="1:9" ht="13.5">
      <c r="A25" s="5"/>
      <c r="B25" s="19"/>
      <c r="C25" s="29" t="s">
        <v>27</v>
      </c>
      <c r="D25" s="27">
        <v>52500</v>
      </c>
      <c r="E25" s="23"/>
      <c r="F25" s="24"/>
      <c r="G25" s="25"/>
      <c r="H25" s="22"/>
      <c r="I25" s="6"/>
    </row>
    <row r="26" spans="1:9" ht="13.5">
      <c r="A26" s="5"/>
      <c r="B26" s="19"/>
      <c r="C26" s="29"/>
      <c r="D26" s="27"/>
      <c r="E26" s="23"/>
      <c r="F26" s="24"/>
      <c r="G26" s="25"/>
      <c r="H26" s="22"/>
      <c r="I26" s="6"/>
    </row>
    <row r="27" spans="1:9" ht="13.5">
      <c r="A27" s="5">
        <v>4</v>
      </c>
      <c r="B27" s="19" t="s">
        <v>34</v>
      </c>
      <c r="C27" s="27">
        <v>3562000</v>
      </c>
      <c r="D27" s="30">
        <f>SUM(D28:D28)</f>
        <v>600000</v>
      </c>
      <c r="E27" s="26">
        <f>(D27*100)/C27</f>
        <v>16.844469399213924</v>
      </c>
      <c r="F27" s="24">
        <v>0.4</v>
      </c>
      <c r="G27" s="24">
        <v>0.4</v>
      </c>
      <c r="H27" s="22">
        <f>(G27*100)/F27-100</f>
        <v>0</v>
      </c>
      <c r="I27" s="6">
        <f>FLOOR(G27,0.00001)*D27</f>
        <v>240000</v>
      </c>
    </row>
    <row r="28" spans="1:9" ht="13.5">
      <c r="A28" s="5"/>
      <c r="B28" s="19"/>
      <c r="C28" s="29" t="s">
        <v>61</v>
      </c>
      <c r="D28" s="27">
        <v>600000</v>
      </c>
      <c r="E28" s="23"/>
      <c r="F28" s="24"/>
      <c r="G28" s="25"/>
      <c r="H28" s="22"/>
      <c r="I28" s="6"/>
    </row>
    <row r="29" spans="1:9" ht="13.5">
      <c r="A29" s="5"/>
      <c r="B29" s="19"/>
      <c r="C29" s="29"/>
      <c r="D29" s="27"/>
      <c r="E29" s="23"/>
      <c r="F29" s="24"/>
      <c r="G29" s="25"/>
      <c r="H29" s="22"/>
      <c r="I29" s="6"/>
    </row>
    <row r="30" spans="1:9" ht="13.5">
      <c r="A30" s="5">
        <v>5</v>
      </c>
      <c r="B30" s="19" t="s">
        <v>35</v>
      </c>
      <c r="C30" s="27">
        <v>17500</v>
      </c>
      <c r="D30" s="30">
        <f>SUM(D31:D31)</f>
        <v>17500</v>
      </c>
      <c r="E30" s="26">
        <f>(D30*100)/C30</f>
        <v>100</v>
      </c>
      <c r="F30" s="24">
        <v>0.4</v>
      </c>
      <c r="G30" s="24">
        <v>0.405</v>
      </c>
      <c r="H30" s="22">
        <f>(G30*100)/F30-100</f>
        <v>1.25</v>
      </c>
      <c r="I30" s="6">
        <f>FLOOR(G30,0.00001)*D30</f>
        <v>7087.500000000001</v>
      </c>
    </row>
    <row r="31" spans="1:9" ht="13.5">
      <c r="A31" s="5"/>
      <c r="B31" s="19"/>
      <c r="C31" s="29" t="s">
        <v>27</v>
      </c>
      <c r="D31" s="27">
        <v>17500</v>
      </c>
      <c r="E31" s="23"/>
      <c r="F31" s="24"/>
      <c r="G31" s="25"/>
      <c r="H31" s="22"/>
      <c r="I31" s="6"/>
    </row>
    <row r="32" spans="1:9" ht="13.5">
      <c r="A32" s="5"/>
      <c r="B32" s="19"/>
      <c r="C32" s="29"/>
      <c r="D32" s="27"/>
      <c r="E32" s="23"/>
      <c r="F32" s="24"/>
      <c r="G32" s="25"/>
      <c r="H32" s="22"/>
      <c r="I32" s="6"/>
    </row>
    <row r="33" spans="1:9" ht="13.5">
      <c r="A33" s="5">
        <v>6</v>
      </c>
      <c r="B33" s="19" t="s">
        <v>35</v>
      </c>
      <c r="C33" s="27">
        <v>278500</v>
      </c>
      <c r="D33" s="30">
        <f>SUM(D34:D35)</f>
        <v>100800</v>
      </c>
      <c r="E33" s="26">
        <f>(D33*100)/C33</f>
        <v>36.193895870736085</v>
      </c>
      <c r="F33" s="24">
        <v>0.4</v>
      </c>
      <c r="G33" s="24">
        <v>0.4</v>
      </c>
      <c r="H33" s="22">
        <f>(G33*100)/F33-100</f>
        <v>0</v>
      </c>
      <c r="I33" s="6">
        <f>FLOOR(G33,0.00001)*D33</f>
        <v>40320</v>
      </c>
    </row>
    <row r="34" spans="1:9" ht="13.5">
      <c r="A34" s="5"/>
      <c r="B34" s="19"/>
      <c r="C34" s="29" t="s">
        <v>26</v>
      </c>
      <c r="D34" s="27">
        <v>21000</v>
      </c>
      <c r="E34" s="23"/>
      <c r="F34" s="24"/>
      <c r="G34" s="25"/>
      <c r="H34" s="22"/>
      <c r="I34" s="6"/>
    </row>
    <row r="35" spans="1:9" ht="13.5">
      <c r="A35" s="5"/>
      <c r="B35" s="19"/>
      <c r="C35" s="29" t="s">
        <v>27</v>
      </c>
      <c r="D35" s="27">
        <v>79800</v>
      </c>
      <c r="E35" s="23"/>
      <c r="F35" s="24"/>
      <c r="G35" s="25"/>
      <c r="H35" s="22"/>
      <c r="I35" s="6"/>
    </row>
    <row r="36" spans="1:9" ht="13.5">
      <c r="A36" s="5"/>
      <c r="B36" s="19"/>
      <c r="C36" s="29"/>
      <c r="D36" s="27"/>
      <c r="E36" s="23"/>
      <c r="F36" s="24"/>
      <c r="G36" s="25"/>
      <c r="H36" s="22"/>
      <c r="I36" s="6"/>
    </row>
    <row r="37" spans="1:9" ht="13.5">
      <c r="A37" s="5">
        <v>7</v>
      </c>
      <c r="B37" s="19" t="s">
        <v>36</v>
      </c>
      <c r="C37" s="27">
        <v>1870709</v>
      </c>
      <c r="D37" s="30">
        <f>SUM(D38:D39)</f>
        <v>1870709</v>
      </c>
      <c r="E37" s="26">
        <f>(D37*100)/C37</f>
        <v>100</v>
      </c>
      <c r="F37" s="24">
        <v>0.4</v>
      </c>
      <c r="G37" s="24">
        <v>0.4</v>
      </c>
      <c r="H37" s="22">
        <f>(G37*100)/F37-100</f>
        <v>0</v>
      </c>
      <c r="I37" s="6">
        <f>FLOOR(G37,0.00001)*D37</f>
        <v>748283.6000000001</v>
      </c>
    </row>
    <row r="38" spans="1:9" ht="13.5">
      <c r="A38" s="5"/>
      <c r="B38" s="19"/>
      <c r="C38" s="29" t="s">
        <v>25</v>
      </c>
      <c r="D38" s="27">
        <v>187500</v>
      </c>
      <c r="E38" s="23"/>
      <c r="F38" s="24"/>
      <c r="G38" s="25"/>
      <c r="H38" s="22"/>
      <c r="I38" s="6"/>
    </row>
    <row r="39" spans="1:9" ht="13.5">
      <c r="A39" s="5"/>
      <c r="B39" s="19"/>
      <c r="C39" s="29" t="s">
        <v>27</v>
      </c>
      <c r="D39" s="27">
        <v>1683209</v>
      </c>
      <c r="E39" s="23"/>
      <c r="F39" s="24"/>
      <c r="G39" s="25"/>
      <c r="H39" s="22"/>
      <c r="I39" s="6"/>
    </row>
    <row r="40" spans="1:9" ht="13.5">
      <c r="A40" s="5"/>
      <c r="B40" s="19"/>
      <c r="C40" s="29"/>
      <c r="D40" s="27"/>
      <c r="E40" s="23"/>
      <c r="F40" s="24"/>
      <c r="G40" s="25"/>
      <c r="H40" s="22"/>
      <c r="I40" s="6"/>
    </row>
    <row r="41" spans="1:9" ht="13.5">
      <c r="A41" s="10"/>
      <c r="B41" s="13" t="s">
        <v>14</v>
      </c>
      <c r="C41" s="28">
        <f>SUM(C19:C40)</f>
        <v>12464159</v>
      </c>
      <c r="D41" s="31">
        <f>SUM(D19,D24,D27,D30,D33,D37)</f>
        <v>5615138</v>
      </c>
      <c r="E41" s="20">
        <f>(D41*100)/C41</f>
        <v>45.05027575466584</v>
      </c>
      <c r="F41" s="16"/>
      <c r="G41" s="16"/>
      <c r="H41" s="11"/>
      <c r="I41" s="21">
        <f>SUM(I19:I40)</f>
        <v>2310670.4493000004</v>
      </c>
    </row>
    <row r="42" spans="1:9" ht="13.5">
      <c r="A42" s="5"/>
      <c r="B42" s="19"/>
      <c r="C42" s="29"/>
      <c r="D42" s="27"/>
      <c r="E42" s="23"/>
      <c r="F42" s="24"/>
      <c r="G42" s="25"/>
      <c r="H42" s="22"/>
      <c r="I42" s="6"/>
    </row>
    <row r="43" spans="1:9" ht="13.5">
      <c r="A43" s="33" t="s">
        <v>21</v>
      </c>
      <c r="B43" s="34"/>
      <c r="C43" s="34"/>
      <c r="D43" s="34"/>
      <c r="E43" s="34"/>
      <c r="F43" s="34"/>
      <c r="G43" s="34"/>
      <c r="H43" s="34"/>
      <c r="I43" s="35"/>
    </row>
    <row r="44" spans="1:9" ht="13.5">
      <c r="A44" s="5"/>
      <c r="B44" s="19"/>
      <c r="C44" s="29"/>
      <c r="D44" s="27"/>
      <c r="E44" s="23"/>
      <c r="F44" s="24"/>
      <c r="G44" s="25"/>
      <c r="H44" s="22"/>
      <c r="I44" s="6"/>
    </row>
    <row r="45" spans="1:9" ht="13.5">
      <c r="A45" s="5">
        <v>8</v>
      </c>
      <c r="B45" s="19" t="s">
        <v>28</v>
      </c>
      <c r="C45" s="27">
        <v>1448390</v>
      </c>
      <c r="D45" s="30">
        <f>SUM(D46:D46)</f>
        <v>0</v>
      </c>
      <c r="E45" s="26">
        <f>(D45*100)/C45</f>
        <v>0</v>
      </c>
      <c r="F45" s="24">
        <v>0.45</v>
      </c>
      <c r="G45" s="22">
        <v>0</v>
      </c>
      <c r="H45" s="22">
        <v>0</v>
      </c>
      <c r="I45" s="6">
        <f>FLOOR(G45,0.00001)*D45</f>
        <v>0</v>
      </c>
    </row>
    <row r="46" spans="1:9" ht="13.5">
      <c r="A46" s="5"/>
      <c r="B46" s="19"/>
      <c r="C46" s="29" t="s">
        <v>31</v>
      </c>
      <c r="D46" s="27"/>
      <c r="E46" s="26"/>
      <c r="F46" s="24"/>
      <c r="G46" s="24"/>
      <c r="H46" s="22"/>
      <c r="I46" s="6"/>
    </row>
    <row r="47" spans="1:9" ht="13.5">
      <c r="A47" s="5"/>
      <c r="B47" s="19"/>
      <c r="C47" s="29"/>
      <c r="D47" s="27"/>
      <c r="E47" s="26"/>
      <c r="F47" s="24"/>
      <c r="G47" s="24"/>
      <c r="H47" s="22"/>
      <c r="I47" s="6"/>
    </row>
    <row r="48" spans="1:9" ht="13.5">
      <c r="A48" s="5">
        <v>9</v>
      </c>
      <c r="B48" s="19" t="s">
        <v>37</v>
      </c>
      <c r="C48" s="27">
        <v>18877210</v>
      </c>
      <c r="D48" s="30">
        <f>SUM(D49:D49)</f>
        <v>0</v>
      </c>
      <c r="E48" s="26">
        <f>(D48*100)/C48</f>
        <v>0</v>
      </c>
      <c r="F48" s="24">
        <v>0.45</v>
      </c>
      <c r="G48" s="22">
        <v>0</v>
      </c>
      <c r="H48" s="22">
        <v>0</v>
      </c>
      <c r="I48" s="6">
        <f>FLOOR(G48,0.00001)*D48</f>
        <v>0</v>
      </c>
    </row>
    <row r="49" spans="1:9" ht="13.5">
      <c r="A49" s="5"/>
      <c r="B49" s="19"/>
      <c r="C49" s="29" t="s">
        <v>31</v>
      </c>
      <c r="D49" s="27"/>
      <c r="E49" s="26"/>
      <c r="F49" s="24"/>
      <c r="G49" s="24"/>
      <c r="H49" s="22"/>
      <c r="I49" s="6"/>
    </row>
    <row r="50" spans="1:9" ht="13.5">
      <c r="A50" s="5"/>
      <c r="B50" s="19"/>
      <c r="C50" s="29"/>
      <c r="D50" s="27"/>
      <c r="E50" s="26"/>
      <c r="F50" s="24"/>
      <c r="G50" s="24"/>
      <c r="H50" s="22"/>
      <c r="I50" s="6"/>
    </row>
    <row r="51" spans="1:9" ht="13.5">
      <c r="A51" s="5">
        <v>10</v>
      </c>
      <c r="B51" s="19" t="s">
        <v>29</v>
      </c>
      <c r="C51" s="27">
        <v>5493840</v>
      </c>
      <c r="D51" s="30">
        <f>SUM(D52:D52)</f>
        <v>0</v>
      </c>
      <c r="E51" s="26">
        <f>(D51*100)/C51</f>
        <v>0</v>
      </c>
      <c r="F51" s="24">
        <v>0.45</v>
      </c>
      <c r="G51" s="22">
        <v>0</v>
      </c>
      <c r="H51" s="22">
        <v>0</v>
      </c>
      <c r="I51" s="6">
        <f>FLOOR(G51,0.00001)*D51</f>
        <v>0</v>
      </c>
    </row>
    <row r="52" spans="1:9" ht="13.5">
      <c r="A52" s="5"/>
      <c r="B52" s="19"/>
      <c r="C52" s="29" t="s">
        <v>31</v>
      </c>
      <c r="D52" s="27"/>
      <c r="E52" s="26"/>
      <c r="F52" s="24"/>
      <c r="G52" s="24"/>
      <c r="H52" s="22"/>
      <c r="I52" s="6"/>
    </row>
    <row r="53" spans="1:9" ht="13.5">
      <c r="A53" s="5"/>
      <c r="B53" s="19"/>
      <c r="C53" s="29"/>
      <c r="D53" s="27"/>
      <c r="E53" s="26"/>
      <c r="F53" s="24"/>
      <c r="G53" s="24"/>
      <c r="H53" s="22"/>
      <c r="I53" s="6"/>
    </row>
    <row r="54" spans="1:9" ht="13.5">
      <c r="A54" s="5">
        <v>11</v>
      </c>
      <c r="B54" s="19" t="s">
        <v>38</v>
      </c>
      <c r="C54" s="27">
        <v>450990</v>
      </c>
      <c r="D54" s="30">
        <f>SUM(D55:D55)</f>
        <v>30000</v>
      </c>
      <c r="E54" s="26">
        <f>(D54*100)/C54</f>
        <v>6.652032195835828</v>
      </c>
      <c r="F54" s="24">
        <v>0.45</v>
      </c>
      <c r="G54" s="24">
        <v>0.45</v>
      </c>
      <c r="H54" s="22">
        <f>(G54*100)/F54-100</f>
        <v>0</v>
      </c>
      <c r="I54" s="6">
        <f>FLOOR(G54,0.00001)*D54</f>
        <v>13500</v>
      </c>
    </row>
    <row r="55" spans="1:9" ht="13.5">
      <c r="A55" s="5"/>
      <c r="B55" s="19"/>
      <c r="C55" s="29" t="s">
        <v>62</v>
      </c>
      <c r="D55" s="27">
        <v>30000</v>
      </c>
      <c r="E55" s="26"/>
      <c r="F55" s="24"/>
      <c r="G55" s="24"/>
      <c r="H55" s="22"/>
      <c r="I55" s="6"/>
    </row>
    <row r="56" spans="1:9" ht="13.5">
      <c r="A56" s="5"/>
      <c r="B56" s="19"/>
      <c r="C56" s="29"/>
      <c r="D56" s="27"/>
      <c r="E56" s="26"/>
      <c r="F56" s="24"/>
      <c r="G56" s="24"/>
      <c r="H56" s="22"/>
      <c r="I56" s="6"/>
    </row>
    <row r="57" spans="1:9" ht="13.5">
      <c r="A57" s="5">
        <v>12</v>
      </c>
      <c r="B57" s="19" t="s">
        <v>24</v>
      </c>
      <c r="C57" s="27">
        <v>9800000</v>
      </c>
      <c r="D57" s="30">
        <f>SUM(D58:D58)</f>
        <v>5500</v>
      </c>
      <c r="E57" s="26">
        <f>(D57*100)/C57</f>
        <v>0.05612244897959184</v>
      </c>
      <c r="F57" s="24">
        <v>0.45</v>
      </c>
      <c r="G57" s="24">
        <v>0.45</v>
      </c>
      <c r="H57" s="22">
        <f>(G57*100)/F57-100</f>
        <v>0</v>
      </c>
      <c r="I57" s="6">
        <f>FLOOR(G57,0.00001)*D57</f>
        <v>2475</v>
      </c>
    </row>
    <row r="58" spans="1:9" ht="13.5">
      <c r="A58" s="5"/>
      <c r="B58" s="19"/>
      <c r="C58" s="29" t="s">
        <v>62</v>
      </c>
      <c r="D58" s="27">
        <v>5500</v>
      </c>
      <c r="E58" s="26"/>
      <c r="F58" s="24"/>
      <c r="G58" s="24"/>
      <c r="H58" s="22"/>
      <c r="I58" s="6"/>
    </row>
    <row r="59" spans="1:9" ht="13.5">
      <c r="A59" s="5"/>
      <c r="B59" s="19"/>
      <c r="C59" s="29"/>
      <c r="D59" s="27"/>
      <c r="E59" s="26"/>
      <c r="F59" s="24"/>
      <c r="G59" s="24"/>
      <c r="H59" s="22"/>
      <c r="I59" s="6"/>
    </row>
    <row r="60" spans="1:9" ht="13.5">
      <c r="A60" s="5">
        <v>13</v>
      </c>
      <c r="B60" s="19" t="s">
        <v>24</v>
      </c>
      <c r="C60" s="27">
        <v>10000000</v>
      </c>
      <c r="D60" s="30">
        <f>SUM(D61:D61)</f>
        <v>0</v>
      </c>
      <c r="E60" s="26">
        <f>(D60*100)/C60</f>
        <v>0</v>
      </c>
      <c r="F60" s="24">
        <v>0.45</v>
      </c>
      <c r="G60" s="22">
        <v>0</v>
      </c>
      <c r="H60" s="22">
        <v>0</v>
      </c>
      <c r="I60" s="6">
        <f>FLOOR(G60,0.00001)*D60</f>
        <v>0</v>
      </c>
    </row>
    <row r="61" spans="1:9" ht="13.5">
      <c r="A61" s="5"/>
      <c r="B61" s="19"/>
      <c r="C61" s="29" t="s">
        <v>31</v>
      </c>
      <c r="D61" s="27"/>
      <c r="E61" s="26"/>
      <c r="F61" s="24"/>
      <c r="G61" s="24"/>
      <c r="H61" s="22"/>
      <c r="I61" s="6"/>
    </row>
    <row r="62" spans="1:9" ht="13.5">
      <c r="A62" s="5"/>
      <c r="B62" s="19"/>
      <c r="C62" s="29"/>
      <c r="D62" s="27"/>
      <c r="E62" s="26"/>
      <c r="F62" s="24"/>
      <c r="G62" s="24"/>
      <c r="H62" s="22"/>
      <c r="I62" s="6"/>
    </row>
    <row r="63" spans="1:9" ht="13.5">
      <c r="A63" s="10"/>
      <c r="B63" s="13" t="s">
        <v>14</v>
      </c>
      <c r="C63" s="28">
        <f>SUM(C45:C62)</f>
        <v>46070430</v>
      </c>
      <c r="D63" s="31">
        <f>SUM(D45,D48,D51,D54,D57,D60)</f>
        <v>35500</v>
      </c>
      <c r="E63" s="20">
        <f>(D63*100)/C63</f>
        <v>0.07705593370845464</v>
      </c>
      <c r="F63" s="16"/>
      <c r="G63" s="16"/>
      <c r="H63" s="11"/>
      <c r="I63" s="21">
        <f>SUM(I45:I62)</f>
        <v>15975</v>
      </c>
    </row>
    <row r="64" ht="12.75">
      <c r="C64" s="12"/>
    </row>
    <row r="65" spans="1:9" ht="13.5">
      <c r="A65" s="33" t="s">
        <v>39</v>
      </c>
      <c r="B65" s="34"/>
      <c r="C65" s="34"/>
      <c r="D65" s="34"/>
      <c r="E65" s="34"/>
      <c r="F65" s="34"/>
      <c r="G65" s="34"/>
      <c r="H65" s="34"/>
      <c r="I65" s="35"/>
    </row>
    <row r="66" spans="1:9" ht="13.5">
      <c r="A66" s="8"/>
      <c r="B66" s="8"/>
      <c r="C66" s="8"/>
      <c r="D66" s="8"/>
      <c r="E66" s="8"/>
      <c r="F66" s="8"/>
      <c r="G66" s="8"/>
      <c r="H66" s="8"/>
      <c r="I66" s="9"/>
    </row>
    <row r="67" spans="1:9" ht="13.5">
      <c r="A67" s="5">
        <v>14</v>
      </c>
      <c r="B67" s="19" t="s">
        <v>40</v>
      </c>
      <c r="C67" s="27">
        <v>2000000</v>
      </c>
      <c r="D67" s="30">
        <f>SUM(D68:D69)</f>
        <v>2000000</v>
      </c>
      <c r="E67" s="26">
        <f>(D67*100)/C67</f>
        <v>100</v>
      </c>
      <c r="F67" s="24">
        <v>0.3667</v>
      </c>
      <c r="G67" s="24">
        <v>0.3685</v>
      </c>
      <c r="H67" s="22">
        <f>(G67*100)/F67-100</f>
        <v>0.49086446686663976</v>
      </c>
      <c r="I67" s="6">
        <f>FLOOR(G67,0.00001)*D67</f>
        <v>737000.0000000001</v>
      </c>
    </row>
    <row r="68" spans="1:9" ht="13.5">
      <c r="A68" s="5"/>
      <c r="B68" s="19"/>
      <c r="C68" s="29" t="s">
        <v>63</v>
      </c>
      <c r="D68" s="27">
        <v>1100000</v>
      </c>
      <c r="E68" s="23"/>
      <c r="F68" s="24"/>
      <c r="G68" s="25"/>
      <c r="H68" s="22"/>
      <c r="I68" s="6"/>
    </row>
    <row r="69" spans="1:9" ht="13.5">
      <c r="A69" s="5"/>
      <c r="B69" s="19"/>
      <c r="C69" s="29" t="s">
        <v>61</v>
      </c>
      <c r="D69" s="27">
        <v>900000</v>
      </c>
      <c r="E69" s="23"/>
      <c r="F69" s="24"/>
      <c r="G69" s="25"/>
      <c r="H69" s="22"/>
      <c r="I69" s="6"/>
    </row>
    <row r="70" spans="1:9" ht="13.5">
      <c r="A70" s="5"/>
      <c r="B70" s="19"/>
      <c r="C70" s="29"/>
      <c r="D70" s="27"/>
      <c r="E70" s="23"/>
      <c r="F70" s="24"/>
      <c r="G70" s="25"/>
      <c r="H70" s="22"/>
      <c r="I70" s="6"/>
    </row>
    <row r="71" spans="1:9" ht="13.5">
      <c r="A71" s="5">
        <v>15</v>
      </c>
      <c r="B71" s="19" t="s">
        <v>41</v>
      </c>
      <c r="C71" s="27">
        <v>5000000</v>
      </c>
      <c r="D71" s="30">
        <f>SUM(D72:D74)</f>
        <v>2645000</v>
      </c>
      <c r="E71" s="26">
        <f>(D71*100)/C71</f>
        <v>52.9</v>
      </c>
      <c r="F71" s="24">
        <v>0.3667</v>
      </c>
      <c r="G71" s="24">
        <v>0.3667</v>
      </c>
      <c r="H71" s="22">
        <f>(G71*100)/F71-100</f>
        <v>0</v>
      </c>
      <c r="I71" s="6">
        <f>FLOOR(G71,0.00001)*D71</f>
        <v>969921.5000000001</v>
      </c>
    </row>
    <row r="72" spans="1:9" ht="13.5">
      <c r="A72" s="5"/>
      <c r="B72" s="19"/>
      <c r="C72" s="29" t="s">
        <v>64</v>
      </c>
      <c r="D72" s="30">
        <v>752000</v>
      </c>
      <c r="E72" s="26"/>
      <c r="F72" s="24"/>
      <c r="G72" s="24"/>
      <c r="H72" s="22"/>
      <c r="I72" s="6"/>
    </row>
    <row r="73" spans="1:9" ht="13.5">
      <c r="A73" s="5"/>
      <c r="B73" s="19"/>
      <c r="C73" s="29" t="s">
        <v>65</v>
      </c>
      <c r="D73" s="30">
        <v>1565000</v>
      </c>
      <c r="E73" s="26"/>
      <c r="F73" s="24"/>
      <c r="G73" s="24"/>
      <c r="H73" s="22"/>
      <c r="I73" s="6"/>
    </row>
    <row r="74" spans="1:9" ht="13.5">
      <c r="A74" s="5"/>
      <c r="B74" s="19"/>
      <c r="C74" s="29" t="s">
        <v>63</v>
      </c>
      <c r="D74" s="30">
        <v>328000</v>
      </c>
      <c r="E74" s="26"/>
      <c r="F74" s="24"/>
      <c r="G74" s="24"/>
      <c r="H74" s="22"/>
      <c r="I74" s="6"/>
    </row>
    <row r="75" spans="1:9" ht="13.5">
      <c r="A75" s="5"/>
      <c r="B75" s="19"/>
      <c r="C75" s="29"/>
      <c r="D75" s="30"/>
      <c r="E75" s="26"/>
      <c r="F75" s="24"/>
      <c r="G75" s="24"/>
      <c r="H75" s="22"/>
      <c r="I75" s="6"/>
    </row>
    <row r="76" spans="1:9" ht="13.5">
      <c r="A76" s="5">
        <v>16</v>
      </c>
      <c r="B76" s="19" t="s">
        <v>42</v>
      </c>
      <c r="C76" s="27">
        <v>4618000</v>
      </c>
      <c r="D76" s="30">
        <f>SUM(D77:D77)</f>
        <v>1800000</v>
      </c>
      <c r="E76" s="26">
        <f>(D76*100)/C76</f>
        <v>38.9779125162408</v>
      </c>
      <c r="F76" s="24">
        <v>0.3667</v>
      </c>
      <c r="G76" s="24">
        <v>0.3667</v>
      </c>
      <c r="H76" s="22">
        <f>(G76*100)/F76-100</f>
        <v>0</v>
      </c>
      <c r="I76" s="6">
        <f>FLOOR(G76,0.00001)*D76</f>
        <v>660060</v>
      </c>
    </row>
    <row r="77" spans="1:9" ht="13.5">
      <c r="A77" s="5"/>
      <c r="B77" s="19"/>
      <c r="C77" s="29" t="s">
        <v>63</v>
      </c>
      <c r="D77" s="30">
        <v>1800000</v>
      </c>
      <c r="E77" s="26"/>
      <c r="F77" s="24"/>
      <c r="G77" s="24"/>
      <c r="H77" s="22"/>
      <c r="I77" s="6"/>
    </row>
    <row r="78" spans="1:9" ht="13.5">
      <c r="A78" s="5"/>
      <c r="B78" s="19"/>
      <c r="C78" s="29"/>
      <c r="D78" s="30"/>
      <c r="E78" s="26"/>
      <c r="F78" s="24"/>
      <c r="G78" s="24"/>
      <c r="H78" s="22"/>
      <c r="I78" s="6"/>
    </row>
    <row r="79" spans="1:9" ht="13.5">
      <c r="A79" s="5">
        <v>17</v>
      </c>
      <c r="B79" s="19" t="s">
        <v>42</v>
      </c>
      <c r="C79" s="27">
        <v>3936000</v>
      </c>
      <c r="D79" s="30">
        <f>SUM(D80:D80)</f>
        <v>0</v>
      </c>
      <c r="E79" s="26">
        <f>(D79*100)/C79</f>
        <v>0</v>
      </c>
      <c r="F79" s="24">
        <v>0.3667</v>
      </c>
      <c r="G79" s="22">
        <v>0</v>
      </c>
      <c r="H79" s="22">
        <v>0</v>
      </c>
      <c r="I79" s="6">
        <f>FLOOR(G79,0.00001)*D79</f>
        <v>0</v>
      </c>
    </row>
    <row r="80" spans="1:9" ht="13.5">
      <c r="A80" s="5"/>
      <c r="B80" s="19"/>
      <c r="C80" s="29" t="s">
        <v>31</v>
      </c>
      <c r="D80" s="30"/>
      <c r="E80" s="26"/>
      <c r="F80" s="24"/>
      <c r="G80" s="24"/>
      <c r="H80" s="22"/>
      <c r="I80" s="6"/>
    </row>
    <row r="81" spans="1:9" ht="13.5">
      <c r="A81" s="5"/>
      <c r="B81" s="19"/>
      <c r="C81" s="29"/>
      <c r="D81" s="30"/>
      <c r="E81" s="26"/>
      <c r="F81" s="24"/>
      <c r="G81" s="24"/>
      <c r="H81" s="22"/>
      <c r="I81" s="6"/>
    </row>
    <row r="82" spans="1:9" ht="13.5">
      <c r="A82" s="5">
        <v>18</v>
      </c>
      <c r="B82" s="19" t="s">
        <v>42</v>
      </c>
      <c r="C82" s="27">
        <v>3000000</v>
      </c>
      <c r="D82" s="30">
        <f>SUM(D83:D83)</f>
        <v>0</v>
      </c>
      <c r="E82" s="26">
        <f>(D82*100)/C82</f>
        <v>0</v>
      </c>
      <c r="F82" s="24">
        <v>0.3667</v>
      </c>
      <c r="G82" s="22">
        <v>0</v>
      </c>
      <c r="H82" s="22">
        <v>0</v>
      </c>
      <c r="I82" s="6">
        <f>FLOOR(G82,0.00001)*D82</f>
        <v>0</v>
      </c>
    </row>
    <row r="83" spans="1:9" ht="13.5">
      <c r="A83" s="5"/>
      <c r="B83" s="19"/>
      <c r="C83" s="29" t="s">
        <v>31</v>
      </c>
      <c r="D83" s="30"/>
      <c r="E83" s="26"/>
      <c r="F83" s="24"/>
      <c r="G83" s="24"/>
      <c r="H83" s="22"/>
      <c r="I83" s="6"/>
    </row>
    <row r="84" spans="1:9" ht="13.5">
      <c r="A84" s="5"/>
      <c r="B84" s="19"/>
      <c r="C84" s="29"/>
      <c r="D84" s="30"/>
      <c r="E84" s="26"/>
      <c r="F84" s="24"/>
      <c r="G84" s="24"/>
      <c r="H84" s="22"/>
      <c r="I84" s="6"/>
    </row>
    <row r="85" spans="1:9" ht="13.5">
      <c r="A85" s="5">
        <v>19</v>
      </c>
      <c r="B85" s="19" t="s">
        <v>43</v>
      </c>
      <c r="C85" s="27">
        <v>4402000</v>
      </c>
      <c r="D85" s="30">
        <f>SUM(D86:D86)</f>
        <v>510000</v>
      </c>
      <c r="E85" s="26">
        <f>(D85*100)/C85</f>
        <v>11.585642889595638</v>
      </c>
      <c r="F85" s="24">
        <v>0.3667</v>
      </c>
      <c r="G85" s="24">
        <v>0.3667</v>
      </c>
      <c r="H85" s="22">
        <f>(G85*100)/F85-100</f>
        <v>0</v>
      </c>
      <c r="I85" s="6">
        <f>FLOOR(G85,0.00001)*D85</f>
        <v>187017</v>
      </c>
    </row>
    <row r="86" spans="1:9" ht="13.5">
      <c r="A86" s="5"/>
      <c r="B86" s="19"/>
      <c r="C86" s="29" t="s">
        <v>63</v>
      </c>
      <c r="D86" s="30">
        <v>510000</v>
      </c>
      <c r="E86" s="26"/>
      <c r="F86" s="24"/>
      <c r="G86" s="24"/>
      <c r="H86" s="22"/>
      <c r="I86" s="6"/>
    </row>
    <row r="87" spans="1:9" ht="13.5">
      <c r="A87" s="5"/>
      <c r="B87" s="19"/>
      <c r="C87" s="29"/>
      <c r="D87" s="30"/>
      <c r="E87" s="26"/>
      <c r="F87" s="24"/>
      <c r="G87" s="24"/>
      <c r="H87" s="22"/>
      <c r="I87" s="6"/>
    </row>
    <row r="88" spans="1:9" ht="13.5">
      <c r="A88" s="10"/>
      <c r="B88" s="13" t="s">
        <v>14</v>
      </c>
      <c r="C88" s="28">
        <f>SUM(C67:C87)</f>
        <v>22956000</v>
      </c>
      <c r="D88" s="31">
        <f>SUM(D67,D71,D76,D79,D82,D85)</f>
        <v>6955000</v>
      </c>
      <c r="E88" s="20">
        <f>(D88*100)/C88</f>
        <v>30.297090085380727</v>
      </c>
      <c r="F88" s="16"/>
      <c r="G88" s="16"/>
      <c r="H88" s="11"/>
      <c r="I88" s="21">
        <f>SUM(I67:I87)</f>
        <v>2553998.5</v>
      </c>
    </row>
    <row r="89" ht="12.75">
      <c r="C89" s="12"/>
    </row>
    <row r="90" spans="1:9" ht="13.5">
      <c r="A90" s="33" t="s">
        <v>30</v>
      </c>
      <c r="B90" s="34"/>
      <c r="C90" s="34"/>
      <c r="D90" s="34"/>
      <c r="E90" s="34"/>
      <c r="F90" s="34"/>
      <c r="G90" s="34"/>
      <c r="H90" s="34"/>
      <c r="I90" s="35"/>
    </row>
    <row r="91" spans="1:9" ht="13.5">
      <c r="A91" s="8"/>
      <c r="B91" s="8"/>
      <c r="C91" s="8"/>
      <c r="D91" s="8"/>
      <c r="E91" s="8"/>
      <c r="F91" s="8"/>
      <c r="G91" s="8"/>
      <c r="H91" s="8"/>
      <c r="I91" s="9"/>
    </row>
    <row r="92" spans="1:9" ht="13.5">
      <c r="A92" s="5">
        <v>20</v>
      </c>
      <c r="B92" s="19" t="s">
        <v>44</v>
      </c>
      <c r="C92" s="27">
        <v>3165650</v>
      </c>
      <c r="D92" s="30">
        <f>SUM(D93:D94)</f>
        <v>330000</v>
      </c>
      <c r="E92" s="26">
        <f>(D92*100)/C92</f>
        <v>10.424399412442941</v>
      </c>
      <c r="F92" s="24">
        <v>0.2834</v>
      </c>
      <c r="G92" s="24">
        <v>0.2834</v>
      </c>
      <c r="H92" s="22">
        <f>(G92*100)/F92-100</f>
        <v>0</v>
      </c>
      <c r="I92" s="6">
        <f>FLOOR(G92,0.00001)*D92</f>
        <v>93522.00000000001</v>
      </c>
    </row>
    <row r="93" spans="1:9" ht="13.5">
      <c r="A93" s="5"/>
      <c r="B93" s="19"/>
      <c r="C93" s="29" t="s">
        <v>66</v>
      </c>
      <c r="D93" s="27">
        <v>150000</v>
      </c>
      <c r="E93" s="23"/>
      <c r="F93" s="24"/>
      <c r="G93" s="25"/>
      <c r="H93" s="22"/>
      <c r="I93" s="6"/>
    </row>
    <row r="94" spans="1:9" ht="13.5">
      <c r="A94" s="5"/>
      <c r="B94" s="19"/>
      <c r="C94" s="29" t="s">
        <v>67</v>
      </c>
      <c r="D94" s="27">
        <v>180000</v>
      </c>
      <c r="E94" s="23"/>
      <c r="F94" s="24"/>
      <c r="G94" s="25"/>
      <c r="H94" s="22"/>
      <c r="I94" s="6"/>
    </row>
    <row r="95" spans="1:9" ht="13.5">
      <c r="A95" s="5"/>
      <c r="B95" s="19"/>
      <c r="C95" s="29"/>
      <c r="D95" s="27"/>
      <c r="E95" s="23"/>
      <c r="F95" s="24"/>
      <c r="G95" s="25"/>
      <c r="H95" s="22"/>
      <c r="I95" s="6"/>
    </row>
    <row r="96" spans="1:9" ht="13.5">
      <c r="A96" s="5">
        <v>21</v>
      </c>
      <c r="B96" s="19" t="s">
        <v>45</v>
      </c>
      <c r="C96" s="27">
        <v>13014000</v>
      </c>
      <c r="D96" s="30">
        <f>SUM(D97:D99)</f>
        <v>4400000</v>
      </c>
      <c r="E96" s="26">
        <f>(D96*100)/C96</f>
        <v>33.809743353311816</v>
      </c>
      <c r="F96" s="24">
        <v>0.2834</v>
      </c>
      <c r="G96" s="24">
        <v>0.2834</v>
      </c>
      <c r="H96" s="22">
        <f>(G96*100)/F96-100</f>
        <v>0</v>
      </c>
      <c r="I96" s="6">
        <f>FLOOR(G96,0.00001)*D96</f>
        <v>1246960.0000000002</v>
      </c>
    </row>
    <row r="97" spans="1:9" ht="13.5">
      <c r="A97" s="5"/>
      <c r="B97" s="19"/>
      <c r="C97" s="29" t="s">
        <v>65</v>
      </c>
      <c r="D97" s="30">
        <v>2500000</v>
      </c>
      <c r="E97" s="26"/>
      <c r="F97" s="24"/>
      <c r="G97" s="24"/>
      <c r="H97" s="22"/>
      <c r="I97" s="6"/>
    </row>
    <row r="98" spans="1:9" ht="13.5">
      <c r="A98" s="5"/>
      <c r="B98" s="19"/>
      <c r="C98" s="29" t="s">
        <v>26</v>
      </c>
      <c r="D98" s="30">
        <v>900000</v>
      </c>
      <c r="E98" s="26"/>
      <c r="F98" s="24"/>
      <c r="G98" s="24"/>
      <c r="H98" s="22"/>
      <c r="I98" s="6"/>
    </row>
    <row r="99" spans="1:9" ht="13.5">
      <c r="A99" s="5"/>
      <c r="B99" s="19"/>
      <c r="C99" s="29" t="s">
        <v>62</v>
      </c>
      <c r="D99" s="30">
        <v>1000000</v>
      </c>
      <c r="E99" s="26"/>
      <c r="F99" s="24"/>
      <c r="G99" s="24"/>
      <c r="H99" s="22"/>
      <c r="I99" s="6"/>
    </row>
    <row r="100" spans="1:9" ht="13.5">
      <c r="A100" s="5"/>
      <c r="B100" s="19"/>
      <c r="C100" s="29"/>
      <c r="D100" s="30"/>
      <c r="E100" s="26"/>
      <c r="F100" s="24"/>
      <c r="G100" s="24"/>
      <c r="H100" s="22"/>
      <c r="I100" s="6"/>
    </row>
    <row r="101" spans="1:9" ht="13.5">
      <c r="A101" s="5">
        <v>22</v>
      </c>
      <c r="B101" s="19" t="s">
        <v>45</v>
      </c>
      <c r="C101" s="27">
        <v>8602000</v>
      </c>
      <c r="D101" s="30">
        <f>SUM(D102:D102)</f>
        <v>2500000</v>
      </c>
      <c r="E101" s="26">
        <f>(D101*100)/C101</f>
        <v>29.063008602650548</v>
      </c>
      <c r="F101" s="24">
        <v>0.2834</v>
      </c>
      <c r="G101" s="24">
        <v>0.2834</v>
      </c>
      <c r="H101" s="22">
        <f>(G101*100)/F101-100</f>
        <v>0</v>
      </c>
      <c r="I101" s="6">
        <f>FLOOR(G101,0.00001)*D101</f>
        <v>708500.0000000001</v>
      </c>
    </row>
    <row r="102" spans="1:9" ht="13.5">
      <c r="A102" s="5"/>
      <c r="B102" s="19"/>
      <c r="C102" s="29" t="s">
        <v>25</v>
      </c>
      <c r="D102" s="30">
        <v>2500000</v>
      </c>
      <c r="E102" s="26"/>
      <c r="F102" s="24"/>
      <c r="G102" s="24"/>
      <c r="H102" s="22"/>
      <c r="I102" s="6"/>
    </row>
    <row r="103" spans="1:9" ht="13.5">
      <c r="A103" s="5"/>
      <c r="B103" s="19"/>
      <c r="C103" s="29"/>
      <c r="D103" s="30"/>
      <c r="E103" s="26"/>
      <c r="F103" s="24"/>
      <c r="G103" s="24"/>
      <c r="H103" s="22"/>
      <c r="I103" s="6"/>
    </row>
    <row r="104" spans="1:9" ht="13.5">
      <c r="A104" s="5">
        <v>23</v>
      </c>
      <c r="B104" s="19" t="s">
        <v>45</v>
      </c>
      <c r="C104" s="27">
        <v>2351125</v>
      </c>
      <c r="D104" s="30">
        <f>SUM(D105:D107)</f>
        <v>1500000</v>
      </c>
      <c r="E104" s="26">
        <f>(D104*100)/C104</f>
        <v>63.799245042267</v>
      </c>
      <c r="F104" s="24">
        <v>0.2834</v>
      </c>
      <c r="G104" s="24">
        <v>0.2834</v>
      </c>
      <c r="H104" s="22">
        <f>(G104*100)/F104-100</f>
        <v>0</v>
      </c>
      <c r="I104" s="6">
        <f>FLOOR(G104,0.00001)*D104</f>
        <v>425100.00000000006</v>
      </c>
    </row>
    <row r="105" spans="1:9" ht="13.5">
      <c r="A105" s="5"/>
      <c r="B105" s="19"/>
      <c r="C105" s="29" t="s">
        <v>64</v>
      </c>
      <c r="D105" s="30">
        <v>300000</v>
      </c>
      <c r="E105" s="26"/>
      <c r="F105" s="24"/>
      <c r="G105" s="24"/>
      <c r="H105" s="22"/>
      <c r="I105" s="6"/>
    </row>
    <row r="106" spans="1:9" ht="13.5">
      <c r="A106" s="5"/>
      <c r="B106" s="19"/>
      <c r="C106" s="29" t="s">
        <v>26</v>
      </c>
      <c r="D106" s="30">
        <v>600000</v>
      </c>
      <c r="E106" s="26"/>
      <c r="F106" s="24"/>
      <c r="G106" s="24"/>
      <c r="H106" s="22"/>
      <c r="I106" s="6"/>
    </row>
    <row r="107" spans="1:9" ht="13.5">
      <c r="A107" s="5"/>
      <c r="B107" s="19"/>
      <c r="C107" s="29" t="s">
        <v>62</v>
      </c>
      <c r="D107" s="30">
        <v>600000</v>
      </c>
      <c r="E107" s="26"/>
      <c r="F107" s="24"/>
      <c r="G107" s="24"/>
      <c r="H107" s="22"/>
      <c r="I107" s="6"/>
    </row>
    <row r="108" spans="1:9" ht="13.5">
      <c r="A108" s="5"/>
      <c r="B108" s="19"/>
      <c r="C108" s="29"/>
      <c r="D108" s="30"/>
      <c r="E108" s="26"/>
      <c r="F108" s="24"/>
      <c r="G108" s="24"/>
      <c r="H108" s="22"/>
      <c r="I108" s="6"/>
    </row>
    <row r="109" spans="1:9" ht="13.5">
      <c r="A109" s="5">
        <v>24</v>
      </c>
      <c r="B109" s="19" t="s">
        <v>46</v>
      </c>
      <c r="C109" s="27">
        <v>3088000</v>
      </c>
      <c r="D109" s="30">
        <f>SUM(D110:D111)</f>
        <v>1200000</v>
      </c>
      <c r="E109" s="26">
        <f>(D109*100)/C109</f>
        <v>38.86010362694301</v>
      </c>
      <c r="F109" s="24">
        <v>0.2834</v>
      </c>
      <c r="G109" s="24">
        <v>0.2834</v>
      </c>
      <c r="H109" s="22">
        <f>(G109*100)/F109-100</f>
        <v>0</v>
      </c>
      <c r="I109" s="6">
        <f>FLOOR(G109,0.00001)*D109</f>
        <v>340080.00000000006</v>
      </c>
    </row>
    <row r="110" spans="1:9" ht="13.5">
      <c r="A110" s="5"/>
      <c r="B110" s="19"/>
      <c r="C110" s="29" t="s">
        <v>68</v>
      </c>
      <c r="D110" s="30">
        <v>900000</v>
      </c>
      <c r="E110" s="26"/>
      <c r="F110" s="24"/>
      <c r="G110" s="24"/>
      <c r="H110" s="22"/>
      <c r="I110" s="6"/>
    </row>
    <row r="111" spans="1:9" ht="13.5">
      <c r="A111" s="5"/>
      <c r="B111" s="19"/>
      <c r="C111" s="29" t="s">
        <v>66</v>
      </c>
      <c r="D111" s="30">
        <v>300000</v>
      </c>
      <c r="E111" s="26"/>
      <c r="F111" s="24"/>
      <c r="G111" s="24"/>
      <c r="H111" s="22"/>
      <c r="I111" s="6"/>
    </row>
    <row r="112" spans="1:9" ht="13.5">
      <c r="A112" s="5"/>
      <c r="B112" s="19"/>
      <c r="C112" s="29"/>
      <c r="D112" s="30"/>
      <c r="E112" s="26"/>
      <c r="F112" s="24"/>
      <c r="G112" s="24"/>
      <c r="H112" s="22"/>
      <c r="I112" s="6"/>
    </row>
    <row r="113" spans="1:9" ht="13.5">
      <c r="A113" s="5">
        <v>25</v>
      </c>
      <c r="B113" s="19" t="s">
        <v>46</v>
      </c>
      <c r="C113" s="27">
        <v>1971000</v>
      </c>
      <c r="D113" s="30">
        <f>SUM(D114:D114)</f>
        <v>0</v>
      </c>
      <c r="E113" s="26">
        <f>(D113*100)/C113</f>
        <v>0</v>
      </c>
      <c r="F113" s="24">
        <v>0.2834</v>
      </c>
      <c r="G113" s="22">
        <v>0</v>
      </c>
      <c r="H113" s="22">
        <v>0</v>
      </c>
      <c r="I113" s="6">
        <f>FLOOR(G113,0.00001)*D113</f>
        <v>0</v>
      </c>
    </row>
    <row r="114" spans="1:9" ht="13.5">
      <c r="A114" s="5"/>
      <c r="B114" s="19"/>
      <c r="C114" s="29" t="s">
        <v>31</v>
      </c>
      <c r="D114" s="30"/>
      <c r="E114" s="26"/>
      <c r="F114" s="24"/>
      <c r="G114" s="24"/>
      <c r="H114" s="22"/>
      <c r="I114" s="6"/>
    </row>
    <row r="115" spans="1:9" ht="13.5">
      <c r="A115" s="5"/>
      <c r="B115" s="19"/>
      <c r="C115" s="29"/>
      <c r="D115" s="30"/>
      <c r="E115" s="26"/>
      <c r="F115" s="24"/>
      <c r="G115" s="24"/>
      <c r="H115" s="22"/>
      <c r="I115" s="6"/>
    </row>
    <row r="116" spans="1:9" ht="13.5">
      <c r="A116" s="5">
        <v>26</v>
      </c>
      <c r="B116" s="19" t="s">
        <v>47</v>
      </c>
      <c r="C116" s="27">
        <v>12476500</v>
      </c>
      <c r="D116" s="30">
        <f>SUM(D117:D121)</f>
        <v>3703500</v>
      </c>
      <c r="E116" s="26">
        <f>(D116*100)/C116</f>
        <v>29.68380555444235</v>
      </c>
      <c r="F116" s="24">
        <v>0.2834</v>
      </c>
      <c r="G116" s="24">
        <v>0.2834</v>
      </c>
      <c r="H116" s="22">
        <f>(G116*100)/F116-100</f>
        <v>0</v>
      </c>
      <c r="I116" s="6">
        <f>FLOOR(G116,0.00001)*D116</f>
        <v>1049571.9000000001</v>
      </c>
    </row>
    <row r="117" spans="1:9" ht="13.5">
      <c r="A117" s="5"/>
      <c r="B117" s="19"/>
      <c r="C117" s="29" t="s">
        <v>68</v>
      </c>
      <c r="D117" s="30">
        <v>1200000</v>
      </c>
      <c r="E117" s="26"/>
      <c r="F117" s="24"/>
      <c r="G117" s="24"/>
      <c r="H117" s="22"/>
      <c r="I117" s="6"/>
    </row>
    <row r="118" spans="1:9" ht="13.5">
      <c r="A118" s="5"/>
      <c r="B118" s="19"/>
      <c r="C118" s="29" t="s">
        <v>66</v>
      </c>
      <c r="D118" s="30">
        <v>817000</v>
      </c>
      <c r="E118" s="26"/>
      <c r="F118" s="24"/>
      <c r="G118" s="24"/>
      <c r="H118" s="22"/>
      <c r="I118" s="6"/>
    </row>
    <row r="119" spans="1:9" ht="13.5">
      <c r="A119" s="5"/>
      <c r="B119" s="19"/>
      <c r="C119" s="29" t="s">
        <v>59</v>
      </c>
      <c r="D119" s="30">
        <v>412500</v>
      </c>
      <c r="E119" s="26"/>
      <c r="F119" s="24"/>
      <c r="G119" s="24"/>
      <c r="H119" s="22"/>
      <c r="I119" s="6"/>
    </row>
    <row r="120" spans="1:9" ht="13.5">
      <c r="A120" s="5"/>
      <c r="B120" s="19"/>
      <c r="C120" s="29" t="s">
        <v>26</v>
      </c>
      <c r="D120" s="30">
        <v>1200000</v>
      </c>
      <c r="E120" s="26"/>
      <c r="F120" s="24"/>
      <c r="G120" s="24"/>
      <c r="H120" s="22"/>
      <c r="I120" s="6"/>
    </row>
    <row r="121" spans="1:9" ht="13.5">
      <c r="A121" s="5"/>
      <c r="B121" s="19"/>
      <c r="C121" s="29" t="s">
        <v>62</v>
      </c>
      <c r="D121" s="30">
        <v>74000</v>
      </c>
      <c r="E121" s="26"/>
      <c r="F121" s="24"/>
      <c r="G121" s="24"/>
      <c r="H121" s="22"/>
      <c r="I121" s="6"/>
    </row>
    <row r="122" spans="1:9" ht="13.5">
      <c r="A122" s="5"/>
      <c r="B122" s="19"/>
      <c r="C122" s="29"/>
      <c r="D122" s="30"/>
      <c r="E122" s="26"/>
      <c r="F122" s="24"/>
      <c r="G122" s="24"/>
      <c r="H122" s="22"/>
      <c r="I122" s="6"/>
    </row>
    <row r="123" spans="1:9" ht="13.5">
      <c r="A123" s="5">
        <v>27</v>
      </c>
      <c r="B123" s="19" t="s">
        <v>48</v>
      </c>
      <c r="C123" s="27">
        <v>9000</v>
      </c>
      <c r="D123" s="30">
        <f>SUM(D124:D124)</f>
        <v>0</v>
      </c>
      <c r="E123" s="26">
        <f>(D123*100)/C123</f>
        <v>0</v>
      </c>
      <c r="F123" s="24">
        <v>0.2834</v>
      </c>
      <c r="G123" s="22">
        <v>0</v>
      </c>
      <c r="H123" s="22">
        <v>0</v>
      </c>
      <c r="I123" s="6">
        <f>FLOOR(G123,0.00001)*D123</f>
        <v>0</v>
      </c>
    </row>
    <row r="124" spans="1:9" ht="13.5">
      <c r="A124" s="5"/>
      <c r="B124" s="19"/>
      <c r="C124" s="29" t="s">
        <v>31</v>
      </c>
      <c r="D124" s="30"/>
      <c r="E124" s="26"/>
      <c r="F124" s="24"/>
      <c r="G124" s="24"/>
      <c r="H124" s="22"/>
      <c r="I124" s="6"/>
    </row>
    <row r="125" spans="1:9" ht="13.5">
      <c r="A125" s="5"/>
      <c r="B125" s="19"/>
      <c r="C125" s="29"/>
      <c r="D125" s="30"/>
      <c r="E125" s="26"/>
      <c r="F125" s="24"/>
      <c r="G125" s="24"/>
      <c r="H125" s="22"/>
      <c r="I125" s="6"/>
    </row>
    <row r="126" spans="1:9" ht="13.5">
      <c r="A126" s="5">
        <v>28</v>
      </c>
      <c r="B126" s="19" t="s">
        <v>49</v>
      </c>
      <c r="C126" s="27">
        <v>9205020</v>
      </c>
      <c r="D126" s="30">
        <f>SUM(D127:D131)</f>
        <v>1304000</v>
      </c>
      <c r="E126" s="26">
        <f>(D126*100)/C126</f>
        <v>14.166183234800142</v>
      </c>
      <c r="F126" s="24">
        <v>0.3167</v>
      </c>
      <c r="G126" s="24">
        <v>0.3167</v>
      </c>
      <c r="H126" s="22">
        <f>(G126*100)/F126-100</f>
        <v>0</v>
      </c>
      <c r="I126" s="6">
        <f>FLOOR(G126,0.00001)*D126</f>
        <v>412976.80000000005</v>
      </c>
    </row>
    <row r="127" spans="1:9" ht="13.5">
      <c r="A127" s="5"/>
      <c r="B127" s="19"/>
      <c r="C127" s="29" t="s">
        <v>68</v>
      </c>
      <c r="D127" s="30">
        <v>300000</v>
      </c>
      <c r="E127" s="26"/>
      <c r="F127" s="24"/>
      <c r="G127" s="24"/>
      <c r="H127" s="22"/>
      <c r="I127" s="6"/>
    </row>
    <row r="128" spans="1:9" ht="13.5">
      <c r="A128" s="5"/>
      <c r="B128" s="19"/>
      <c r="C128" s="29" t="s">
        <v>69</v>
      </c>
      <c r="D128" s="30">
        <v>300000</v>
      </c>
      <c r="E128" s="26"/>
      <c r="F128" s="24"/>
      <c r="G128" s="24"/>
      <c r="H128" s="22"/>
      <c r="I128" s="6"/>
    </row>
    <row r="129" spans="1:9" ht="13.5">
      <c r="A129" s="5"/>
      <c r="B129" s="19"/>
      <c r="C129" s="29" t="s">
        <v>66</v>
      </c>
      <c r="D129" s="30">
        <v>74000</v>
      </c>
      <c r="E129" s="26"/>
      <c r="F129" s="24"/>
      <c r="G129" s="24"/>
      <c r="H129" s="22"/>
      <c r="I129" s="6"/>
    </row>
    <row r="130" spans="1:9" ht="13.5">
      <c r="A130" s="5"/>
      <c r="B130" s="19"/>
      <c r="C130" s="29" t="s">
        <v>65</v>
      </c>
      <c r="D130" s="30">
        <v>30000</v>
      </c>
      <c r="E130" s="26"/>
      <c r="F130" s="24"/>
      <c r="G130" s="24"/>
      <c r="H130" s="22"/>
      <c r="I130" s="6"/>
    </row>
    <row r="131" spans="1:9" ht="13.5">
      <c r="A131" s="5"/>
      <c r="B131" s="19"/>
      <c r="C131" s="29" t="s">
        <v>26</v>
      </c>
      <c r="D131" s="30">
        <v>600000</v>
      </c>
      <c r="E131" s="26"/>
      <c r="F131" s="24"/>
      <c r="G131" s="24"/>
      <c r="H131" s="22"/>
      <c r="I131" s="6"/>
    </row>
    <row r="132" spans="1:9" ht="13.5">
      <c r="A132" s="5"/>
      <c r="B132" s="19"/>
      <c r="C132" s="29"/>
      <c r="D132" s="30"/>
      <c r="E132" s="26"/>
      <c r="F132" s="24"/>
      <c r="G132" s="24"/>
      <c r="H132" s="22"/>
      <c r="I132" s="6"/>
    </row>
    <row r="133" spans="1:9" ht="13.5">
      <c r="A133" s="5">
        <v>29</v>
      </c>
      <c r="B133" s="19" t="s">
        <v>50</v>
      </c>
      <c r="C133" s="27">
        <v>816000</v>
      </c>
      <c r="D133" s="30">
        <f>SUM(D134:D135)</f>
        <v>816000</v>
      </c>
      <c r="E133" s="26">
        <f>(D133*100)/C133</f>
        <v>100</v>
      </c>
      <c r="F133" s="24">
        <v>0.2834</v>
      </c>
      <c r="G133" s="24">
        <v>0.2834</v>
      </c>
      <c r="H133" s="22">
        <f>(G133*100)/F133-100</f>
        <v>0</v>
      </c>
      <c r="I133" s="6">
        <f>FLOOR(G133,0.00001)*D133</f>
        <v>231254.40000000002</v>
      </c>
    </row>
    <row r="134" spans="1:9" ht="13.5">
      <c r="A134" s="5"/>
      <c r="B134" s="19"/>
      <c r="C134" s="29" t="s">
        <v>62</v>
      </c>
      <c r="D134" s="30">
        <v>555000</v>
      </c>
      <c r="E134" s="26"/>
      <c r="F134" s="24"/>
      <c r="G134" s="24"/>
      <c r="H134" s="22"/>
      <c r="I134" s="6"/>
    </row>
    <row r="135" spans="1:9" ht="13.5">
      <c r="A135" s="5"/>
      <c r="B135" s="19"/>
      <c r="C135" s="29" t="s">
        <v>61</v>
      </c>
      <c r="D135" s="30">
        <v>261000</v>
      </c>
      <c r="E135" s="26"/>
      <c r="F135" s="24"/>
      <c r="G135" s="24"/>
      <c r="H135" s="22"/>
      <c r="I135" s="6"/>
    </row>
    <row r="136" spans="1:9" ht="13.5">
      <c r="A136" s="5"/>
      <c r="B136" s="19"/>
      <c r="C136" s="29"/>
      <c r="D136" s="30"/>
      <c r="E136" s="26"/>
      <c r="F136" s="24"/>
      <c r="G136" s="24"/>
      <c r="H136" s="22"/>
      <c r="I136" s="6"/>
    </row>
    <row r="137" spans="1:9" ht="13.5">
      <c r="A137" s="5">
        <v>30</v>
      </c>
      <c r="B137" s="19" t="s">
        <v>51</v>
      </c>
      <c r="C137" s="27">
        <v>933035</v>
      </c>
      <c r="D137" s="30">
        <f>SUM(D138:D140)</f>
        <v>933035</v>
      </c>
      <c r="E137" s="26">
        <f>(D137*100)/C137</f>
        <v>100</v>
      </c>
      <c r="F137" s="24">
        <v>0.2834</v>
      </c>
      <c r="G137" s="24">
        <v>0.2835</v>
      </c>
      <c r="H137" s="22">
        <f>(G137*100)/F137-100</f>
        <v>0.03528581510232698</v>
      </c>
      <c r="I137" s="6">
        <f>FLOOR(G137,0.00001)*D137</f>
        <v>264515.42250000004</v>
      </c>
    </row>
    <row r="138" spans="1:9" ht="13.5">
      <c r="A138" s="5"/>
      <c r="B138" s="19"/>
      <c r="C138" s="29" t="s">
        <v>68</v>
      </c>
      <c r="D138" s="30">
        <v>767035</v>
      </c>
      <c r="E138" s="26"/>
      <c r="F138" s="24"/>
      <c r="G138" s="24"/>
      <c r="H138" s="22"/>
      <c r="I138" s="6"/>
    </row>
    <row r="139" spans="1:9" ht="13.5">
      <c r="A139" s="5"/>
      <c r="B139" s="19"/>
      <c r="C139" s="29" t="s">
        <v>66</v>
      </c>
      <c r="D139" s="30">
        <v>112000</v>
      </c>
      <c r="E139" s="26"/>
      <c r="F139" s="24"/>
      <c r="G139" s="24"/>
      <c r="H139" s="22"/>
      <c r="I139" s="6"/>
    </row>
    <row r="140" spans="1:9" ht="13.5">
      <c r="A140" s="5"/>
      <c r="B140" s="19"/>
      <c r="C140" s="29" t="s">
        <v>62</v>
      </c>
      <c r="D140" s="30">
        <v>54000</v>
      </c>
      <c r="E140" s="26"/>
      <c r="F140" s="24"/>
      <c r="G140" s="24"/>
      <c r="H140" s="22"/>
      <c r="I140" s="6"/>
    </row>
    <row r="141" spans="1:9" ht="13.5">
      <c r="A141" s="5"/>
      <c r="B141" s="19"/>
      <c r="C141" s="29"/>
      <c r="D141" s="30"/>
      <c r="E141" s="26"/>
      <c r="F141" s="24"/>
      <c r="G141" s="24"/>
      <c r="H141" s="22"/>
      <c r="I141" s="6"/>
    </row>
    <row r="142" spans="1:9" ht="13.5">
      <c r="A142" s="5">
        <v>31</v>
      </c>
      <c r="B142" s="19" t="s">
        <v>52</v>
      </c>
      <c r="C142" s="27">
        <v>3922000</v>
      </c>
      <c r="D142" s="30">
        <f>SUM(D143:D145)</f>
        <v>3620000</v>
      </c>
      <c r="E142" s="26">
        <f>(D142*100)/C142</f>
        <v>92.29984701682815</v>
      </c>
      <c r="F142" s="24">
        <v>0.2834</v>
      </c>
      <c r="G142" s="24">
        <v>0.2834</v>
      </c>
      <c r="H142" s="22">
        <f>(G142*100)/F142-100</f>
        <v>0</v>
      </c>
      <c r="I142" s="6">
        <f>FLOOR(G142,0.00001)*D142</f>
        <v>1025908.0000000001</v>
      </c>
    </row>
    <row r="143" spans="1:9" ht="13.5">
      <c r="A143" s="5"/>
      <c r="B143" s="19"/>
      <c r="C143" s="29" t="s">
        <v>66</v>
      </c>
      <c r="D143" s="30">
        <v>120000</v>
      </c>
      <c r="E143" s="26"/>
      <c r="F143" s="24"/>
      <c r="G143" s="24"/>
      <c r="H143" s="22"/>
      <c r="I143" s="6"/>
    </row>
    <row r="144" spans="1:9" ht="13.5">
      <c r="A144" s="5"/>
      <c r="B144" s="19"/>
      <c r="C144" s="29" t="s">
        <v>59</v>
      </c>
      <c r="D144" s="30">
        <v>1500000</v>
      </c>
      <c r="E144" s="26"/>
      <c r="F144" s="24"/>
      <c r="G144" s="24"/>
      <c r="H144" s="22"/>
      <c r="I144" s="6"/>
    </row>
    <row r="145" spans="1:9" ht="13.5">
      <c r="A145" s="5"/>
      <c r="B145" s="19"/>
      <c r="C145" s="29" t="s">
        <v>26</v>
      </c>
      <c r="D145" s="30">
        <v>2000000</v>
      </c>
      <c r="E145" s="26"/>
      <c r="F145" s="24"/>
      <c r="G145" s="24"/>
      <c r="H145" s="22"/>
      <c r="I145" s="6"/>
    </row>
    <row r="146" spans="1:9" ht="13.5">
      <c r="A146" s="5"/>
      <c r="B146" s="19"/>
      <c r="C146" s="29"/>
      <c r="D146" s="30"/>
      <c r="E146" s="26"/>
      <c r="F146" s="24"/>
      <c r="G146" s="24"/>
      <c r="H146" s="22"/>
      <c r="I146" s="6"/>
    </row>
    <row r="147" spans="1:9" ht="13.5">
      <c r="A147" s="5">
        <v>32</v>
      </c>
      <c r="B147" s="19" t="s">
        <v>52</v>
      </c>
      <c r="C147" s="27">
        <v>1866500</v>
      </c>
      <c r="D147" s="30">
        <f>SUM(D148:D149)</f>
        <v>1866500</v>
      </c>
      <c r="E147" s="26">
        <f>(D147*100)/C147</f>
        <v>100</v>
      </c>
      <c r="F147" s="24">
        <v>0.2834</v>
      </c>
      <c r="G147" s="24">
        <v>0.2834</v>
      </c>
      <c r="H147" s="22">
        <f>(G147*100)/F147-100</f>
        <v>0</v>
      </c>
      <c r="I147" s="6">
        <f>FLOOR(G147,0.00001)*D147</f>
        <v>528966.1000000001</v>
      </c>
    </row>
    <row r="148" spans="1:9" ht="13.5">
      <c r="A148" s="5"/>
      <c r="B148" s="19"/>
      <c r="C148" s="29" t="s">
        <v>68</v>
      </c>
      <c r="D148" s="30">
        <v>1154500</v>
      </c>
      <c r="E148" s="26"/>
      <c r="F148" s="24"/>
      <c r="G148" s="24"/>
      <c r="H148" s="22"/>
      <c r="I148" s="6"/>
    </row>
    <row r="149" spans="1:9" ht="13.5">
      <c r="A149" s="5"/>
      <c r="B149" s="19"/>
      <c r="C149" s="29" t="s">
        <v>66</v>
      </c>
      <c r="D149" s="30">
        <v>712000</v>
      </c>
      <c r="E149" s="26"/>
      <c r="F149" s="24"/>
      <c r="G149" s="24"/>
      <c r="H149" s="22"/>
      <c r="I149" s="6"/>
    </row>
    <row r="150" spans="1:9" ht="13.5">
      <c r="A150" s="5"/>
      <c r="B150" s="19"/>
      <c r="C150" s="29"/>
      <c r="D150" s="30"/>
      <c r="E150" s="26"/>
      <c r="F150" s="24"/>
      <c r="G150" s="24"/>
      <c r="H150" s="22"/>
      <c r="I150" s="6"/>
    </row>
    <row r="151" spans="1:9" ht="13.5">
      <c r="A151" s="5">
        <v>33</v>
      </c>
      <c r="B151" s="19" t="s">
        <v>53</v>
      </c>
      <c r="C151" s="27">
        <v>10909036</v>
      </c>
      <c r="D151" s="30">
        <f>SUM(D152:D152)</f>
        <v>1500000</v>
      </c>
      <c r="E151" s="26">
        <f>(D151*100)/C151</f>
        <v>13.750069208681683</v>
      </c>
      <c r="F151" s="24">
        <v>0.2834</v>
      </c>
      <c r="G151" s="24">
        <v>0.2834</v>
      </c>
      <c r="H151" s="22">
        <f>(G151*100)/F151-100</f>
        <v>0</v>
      </c>
      <c r="I151" s="6">
        <f>FLOOR(G151,0.00001)*D151</f>
        <v>425100.00000000006</v>
      </c>
    </row>
    <row r="152" spans="1:9" ht="13.5">
      <c r="A152" s="5"/>
      <c r="B152" s="19"/>
      <c r="C152" s="29" t="s">
        <v>59</v>
      </c>
      <c r="D152" s="30">
        <v>1500000</v>
      </c>
      <c r="E152" s="26"/>
      <c r="F152" s="24"/>
      <c r="G152" s="24"/>
      <c r="H152" s="22"/>
      <c r="I152" s="6"/>
    </row>
    <row r="153" spans="1:9" ht="13.5">
      <c r="A153" s="5"/>
      <c r="B153" s="19"/>
      <c r="C153" s="29"/>
      <c r="D153" s="30"/>
      <c r="E153" s="26"/>
      <c r="F153" s="24"/>
      <c r="G153" s="24"/>
      <c r="H153" s="22"/>
      <c r="I153" s="6"/>
    </row>
    <row r="154" spans="1:9" ht="13.5">
      <c r="A154" s="5">
        <v>34</v>
      </c>
      <c r="B154" s="19" t="s">
        <v>53</v>
      </c>
      <c r="C154" s="27">
        <v>10000000</v>
      </c>
      <c r="D154" s="30">
        <f>SUM(D155:D155)</f>
        <v>0</v>
      </c>
      <c r="E154" s="26">
        <f>(D154*100)/C154</f>
        <v>0</v>
      </c>
      <c r="F154" s="24">
        <v>0.2834</v>
      </c>
      <c r="G154" s="22">
        <v>0</v>
      </c>
      <c r="H154" s="22">
        <v>0</v>
      </c>
      <c r="I154" s="6">
        <f>FLOOR(G154,0.00001)*D154</f>
        <v>0</v>
      </c>
    </row>
    <row r="155" spans="1:9" ht="13.5">
      <c r="A155" s="5"/>
      <c r="B155" s="19"/>
      <c r="C155" s="29" t="s">
        <v>31</v>
      </c>
      <c r="D155" s="30"/>
      <c r="E155" s="26"/>
      <c r="F155" s="24"/>
      <c r="G155" s="24"/>
      <c r="H155" s="22"/>
      <c r="I155" s="6"/>
    </row>
    <row r="156" spans="1:9" ht="13.5">
      <c r="A156" s="5"/>
      <c r="B156" s="19"/>
      <c r="C156" s="29"/>
      <c r="D156" s="30"/>
      <c r="E156" s="26"/>
      <c r="F156" s="24"/>
      <c r="G156" s="24"/>
      <c r="H156" s="22"/>
      <c r="I156" s="6"/>
    </row>
    <row r="157" spans="1:9" ht="13.5">
      <c r="A157" s="5">
        <v>35</v>
      </c>
      <c r="B157" s="19" t="s">
        <v>54</v>
      </c>
      <c r="C157" s="27">
        <v>610</v>
      </c>
      <c r="D157" s="30">
        <f>SUM(D158:D158)</f>
        <v>0</v>
      </c>
      <c r="E157" s="26">
        <f>(D157*100)/C157</f>
        <v>0</v>
      </c>
      <c r="F157" s="24">
        <v>0.2834</v>
      </c>
      <c r="G157" s="22">
        <v>0</v>
      </c>
      <c r="H157" s="22">
        <v>0</v>
      </c>
      <c r="I157" s="6">
        <f>FLOOR(G157,0.00001)*D157</f>
        <v>0</v>
      </c>
    </row>
    <row r="158" spans="1:9" ht="13.5">
      <c r="A158" s="5"/>
      <c r="B158" s="19"/>
      <c r="C158" s="29" t="s">
        <v>31</v>
      </c>
      <c r="D158" s="30"/>
      <c r="E158" s="26"/>
      <c r="F158" s="24"/>
      <c r="G158" s="24"/>
      <c r="H158" s="22"/>
      <c r="I158" s="6"/>
    </row>
    <row r="159" spans="1:9" ht="13.5">
      <c r="A159" s="5"/>
      <c r="B159" s="19"/>
      <c r="C159" s="29"/>
      <c r="D159" s="27"/>
      <c r="E159" s="23"/>
      <c r="F159" s="24"/>
      <c r="G159" s="25"/>
      <c r="H159" s="22"/>
      <c r="I159" s="6"/>
    </row>
    <row r="160" spans="1:9" ht="13.5">
      <c r="A160" s="10"/>
      <c r="B160" s="13" t="s">
        <v>14</v>
      </c>
      <c r="C160" s="28">
        <f>SUM(C92:C159)</f>
        <v>82329476</v>
      </c>
      <c r="D160" s="31">
        <f>SUM(D92,D96,D101,D104,D109,D113,D116,D123,D126,D133,D137,D142,D147,D151,D154,D157)</f>
        <v>23673035</v>
      </c>
      <c r="E160" s="20">
        <f>(D160*100)/C160</f>
        <v>28.75402122078367</v>
      </c>
      <c r="F160" s="16"/>
      <c r="G160" s="16"/>
      <c r="H160" s="11"/>
      <c r="I160" s="21">
        <f>SUM(I92:I159)</f>
        <v>6752454.6225000005</v>
      </c>
    </row>
    <row r="161" ht="12.75">
      <c r="C161" s="12"/>
    </row>
    <row r="162" spans="1:9" ht="13.5">
      <c r="A162" s="33" t="s">
        <v>19</v>
      </c>
      <c r="B162" s="34"/>
      <c r="C162" s="34"/>
      <c r="D162" s="34"/>
      <c r="E162" s="34"/>
      <c r="F162" s="34"/>
      <c r="G162" s="34"/>
      <c r="H162" s="34"/>
      <c r="I162" s="35"/>
    </row>
    <row r="163" spans="1:9" ht="13.5">
      <c r="A163" s="8"/>
      <c r="B163" s="8"/>
      <c r="C163" s="8"/>
      <c r="D163" s="8"/>
      <c r="E163" s="8"/>
      <c r="F163" s="8"/>
      <c r="G163" s="8"/>
      <c r="H163" s="8"/>
      <c r="I163" s="9"/>
    </row>
    <row r="164" spans="1:9" ht="13.5">
      <c r="A164" s="5">
        <v>36</v>
      </c>
      <c r="B164" s="19" t="s">
        <v>55</v>
      </c>
      <c r="C164" s="27">
        <v>621000</v>
      </c>
      <c r="D164" s="30">
        <f>SUM(D165:D165)</f>
        <v>621000</v>
      </c>
      <c r="E164" s="26">
        <f>(D164*100)/C164</f>
        <v>100</v>
      </c>
      <c r="F164" s="24">
        <v>0.4</v>
      </c>
      <c r="G164" s="24">
        <v>0.4</v>
      </c>
      <c r="H164" s="22">
        <f>(G164*100)/F164-100</f>
        <v>0</v>
      </c>
      <c r="I164" s="6">
        <f>FLOOR(G164,0.00001)*D164</f>
        <v>248400</v>
      </c>
    </row>
    <row r="165" spans="1:9" ht="13.5">
      <c r="A165" s="5"/>
      <c r="B165" s="19"/>
      <c r="C165" s="29" t="s">
        <v>67</v>
      </c>
      <c r="D165" s="27">
        <v>621000</v>
      </c>
      <c r="E165" s="26"/>
      <c r="F165" s="24"/>
      <c r="G165" s="22"/>
      <c r="H165" s="22"/>
      <c r="I165" s="6"/>
    </row>
    <row r="166" spans="1:9" ht="13.5">
      <c r="A166" s="5"/>
      <c r="B166" s="19"/>
      <c r="C166" s="29"/>
      <c r="D166" s="27"/>
      <c r="E166" s="23"/>
      <c r="F166" s="24"/>
      <c r="G166" s="25"/>
      <c r="H166" s="22"/>
      <c r="I166" s="6"/>
    </row>
    <row r="167" spans="1:9" ht="13.5">
      <c r="A167" s="5">
        <v>37</v>
      </c>
      <c r="B167" s="19" t="s">
        <v>56</v>
      </c>
      <c r="C167" s="27">
        <v>9519475</v>
      </c>
      <c r="D167" s="30">
        <f>SUM(D168:D170)</f>
        <v>9519475</v>
      </c>
      <c r="E167" s="26">
        <f>(D167*100)/C167</f>
        <v>100</v>
      </c>
      <c r="F167" s="24">
        <v>0.4</v>
      </c>
      <c r="G167" s="24">
        <v>0.401</v>
      </c>
      <c r="H167" s="22">
        <f>(G167*100)/F167-100</f>
        <v>0.25</v>
      </c>
      <c r="I167" s="6">
        <f>FLOOR(G167,0.00001)*D167</f>
        <v>3817309.475</v>
      </c>
    </row>
    <row r="168" spans="1:9" ht="13.5">
      <c r="A168" s="5"/>
      <c r="B168" s="19"/>
      <c r="C168" s="29" t="s">
        <v>65</v>
      </c>
      <c r="D168" s="27">
        <v>1540000</v>
      </c>
      <c r="E168" s="23"/>
      <c r="F168" s="24"/>
      <c r="G168" s="25"/>
      <c r="H168" s="22"/>
      <c r="I168" s="6"/>
    </row>
    <row r="169" spans="1:9" ht="13.5">
      <c r="A169" s="5"/>
      <c r="B169" s="19"/>
      <c r="C169" s="29" t="s">
        <v>70</v>
      </c>
      <c r="D169" s="27">
        <v>200000</v>
      </c>
      <c r="E169" s="23"/>
      <c r="F169" s="24"/>
      <c r="G169" s="25"/>
      <c r="H169" s="22"/>
      <c r="I169" s="6"/>
    </row>
    <row r="170" spans="1:9" ht="13.5">
      <c r="A170" s="5"/>
      <c r="B170" s="19"/>
      <c r="C170" s="29" t="s">
        <v>67</v>
      </c>
      <c r="D170" s="27">
        <v>7779475</v>
      </c>
      <c r="E170" s="23"/>
      <c r="F170" s="24"/>
      <c r="G170" s="25"/>
      <c r="H170" s="22"/>
      <c r="I170" s="6"/>
    </row>
    <row r="171" spans="1:9" ht="13.5">
      <c r="A171" s="5"/>
      <c r="B171" s="19"/>
      <c r="C171" s="29"/>
      <c r="D171" s="27"/>
      <c r="E171" s="23"/>
      <c r="F171" s="24"/>
      <c r="G171" s="25"/>
      <c r="H171" s="22"/>
      <c r="I171" s="6"/>
    </row>
    <row r="172" spans="1:9" ht="13.5">
      <c r="A172" s="5">
        <v>38</v>
      </c>
      <c r="B172" s="19" t="s">
        <v>57</v>
      </c>
      <c r="C172" s="27">
        <v>1890000</v>
      </c>
      <c r="D172" s="30">
        <f>SUM(D173:D173)</f>
        <v>0</v>
      </c>
      <c r="E172" s="26">
        <f>(D172*100)/C172</f>
        <v>0</v>
      </c>
      <c r="F172" s="24">
        <v>0.4</v>
      </c>
      <c r="G172" s="22">
        <v>0</v>
      </c>
      <c r="H172" s="22">
        <v>0</v>
      </c>
      <c r="I172" s="6">
        <f>FLOOR(G172,0.00001)*D172</f>
        <v>0</v>
      </c>
    </row>
    <row r="173" spans="1:9" ht="13.5">
      <c r="A173" s="5"/>
      <c r="B173" s="19"/>
      <c r="C173" s="29" t="s">
        <v>31</v>
      </c>
      <c r="D173" s="27"/>
      <c r="E173" s="23"/>
      <c r="F173" s="24"/>
      <c r="G173" s="25"/>
      <c r="H173" s="22"/>
      <c r="I173" s="6"/>
    </row>
    <row r="174" spans="1:9" ht="13.5">
      <c r="A174" s="5"/>
      <c r="B174" s="19"/>
      <c r="C174" s="29"/>
      <c r="D174" s="27"/>
      <c r="E174" s="23"/>
      <c r="F174" s="24"/>
      <c r="G174" s="25"/>
      <c r="H174" s="22"/>
      <c r="I174" s="6"/>
    </row>
    <row r="175" spans="1:9" ht="13.5">
      <c r="A175" s="5">
        <v>39</v>
      </c>
      <c r="B175" s="19" t="s">
        <v>57</v>
      </c>
      <c r="C175" s="27">
        <v>75885</v>
      </c>
      <c r="D175" s="30">
        <f>SUM(D176:D177)</f>
        <v>0</v>
      </c>
      <c r="E175" s="26">
        <f>(D175*100)/C175</f>
        <v>0</v>
      </c>
      <c r="F175" s="24">
        <v>0.4</v>
      </c>
      <c r="G175" s="22">
        <v>0</v>
      </c>
      <c r="H175" s="22">
        <v>0</v>
      </c>
      <c r="I175" s="6">
        <f>FLOOR(G175,0.00001)*D175</f>
        <v>0</v>
      </c>
    </row>
    <row r="176" spans="1:9" ht="13.5">
      <c r="A176" s="5"/>
      <c r="B176" s="19"/>
      <c r="C176" s="29" t="s">
        <v>31</v>
      </c>
      <c r="D176" s="27"/>
      <c r="E176" s="23"/>
      <c r="F176" s="24"/>
      <c r="G176" s="25"/>
      <c r="H176" s="22"/>
      <c r="I176" s="6"/>
    </row>
    <row r="177" spans="1:9" ht="13.5">
      <c r="A177" s="5"/>
      <c r="B177" s="19"/>
      <c r="C177" s="29"/>
      <c r="D177" s="27"/>
      <c r="E177" s="23"/>
      <c r="F177" s="24"/>
      <c r="G177" s="25"/>
      <c r="H177" s="22"/>
      <c r="I177" s="6"/>
    </row>
    <row r="178" spans="1:9" ht="13.5">
      <c r="A178" s="5">
        <v>40</v>
      </c>
      <c r="B178" s="19" t="s">
        <v>58</v>
      </c>
      <c r="C178" s="27">
        <v>5694000</v>
      </c>
      <c r="D178" s="30">
        <f>SUM(D179:D179)</f>
        <v>0</v>
      </c>
      <c r="E178" s="26">
        <f>(D178*100)/C178</f>
        <v>0</v>
      </c>
      <c r="F178" s="24">
        <v>0.4</v>
      </c>
      <c r="G178" s="22">
        <v>0</v>
      </c>
      <c r="H178" s="22">
        <v>0</v>
      </c>
      <c r="I178" s="6">
        <f>FLOOR(G178,0.00001)*D178</f>
        <v>0</v>
      </c>
    </row>
    <row r="179" spans="1:9" ht="13.5">
      <c r="A179" s="5"/>
      <c r="B179" s="19"/>
      <c r="C179" s="29" t="s">
        <v>31</v>
      </c>
      <c r="D179" s="27"/>
      <c r="E179" s="23"/>
      <c r="F179" s="24"/>
      <c r="G179" s="25"/>
      <c r="H179" s="22"/>
      <c r="I179" s="6"/>
    </row>
    <row r="180" spans="1:9" ht="13.5">
      <c r="A180" s="5"/>
      <c r="B180" s="19"/>
      <c r="C180" s="29"/>
      <c r="D180" s="27"/>
      <c r="E180" s="23"/>
      <c r="F180" s="24"/>
      <c r="G180" s="25"/>
      <c r="H180" s="22"/>
      <c r="I180" s="6"/>
    </row>
    <row r="181" spans="1:9" ht="13.5">
      <c r="A181" s="10"/>
      <c r="B181" s="13" t="s">
        <v>14</v>
      </c>
      <c r="C181" s="28">
        <f>SUM(C164:C180)</f>
        <v>17800360</v>
      </c>
      <c r="D181" s="31">
        <f>SUM(D164,D167,D172,D175,D178)</f>
        <v>10140475</v>
      </c>
      <c r="E181" s="20">
        <f>(D181*100)/C181</f>
        <v>56.96780851623225</v>
      </c>
      <c r="F181" s="16"/>
      <c r="G181" s="16"/>
      <c r="H181" s="11"/>
      <c r="I181" s="21">
        <f>SUM(I164:I180)</f>
        <v>4065709.475</v>
      </c>
    </row>
    <row r="182" spans="1:9" ht="13.5">
      <c r="A182" s="5"/>
      <c r="B182" s="19"/>
      <c r="C182" s="29"/>
      <c r="D182" s="27"/>
      <c r="E182" s="23"/>
      <c r="F182" s="24"/>
      <c r="G182" s="25"/>
      <c r="H182" s="22"/>
      <c r="I182" s="6"/>
    </row>
    <row r="183" spans="1:9" ht="13.5">
      <c r="A183" s="14"/>
      <c r="B183" s="13" t="s">
        <v>12</v>
      </c>
      <c r="C183" s="28">
        <f>SUM(C15,C41,C63,C88,C160,C181)</f>
        <v>184520425</v>
      </c>
      <c r="D183" s="28">
        <f>SUM(D15,D41,D63,D88,D160,D181)</f>
        <v>48852148</v>
      </c>
      <c r="E183" s="20">
        <f>(D183*100)/C183</f>
        <v>26.475198070891068</v>
      </c>
      <c r="F183" s="15"/>
      <c r="G183" s="15"/>
      <c r="H183" s="15"/>
      <c r="I183" s="32">
        <f>SUM(I15,I41,I63,I88,I160,I181)</f>
        <v>16672008.0468</v>
      </c>
    </row>
  </sheetData>
  <sheetProtection/>
  <mergeCells count="7">
    <mergeCell ref="A43:I43"/>
    <mergeCell ref="A162:I162"/>
    <mergeCell ref="A2:I2"/>
    <mergeCell ref="A8:I8"/>
    <mergeCell ref="A17:I17"/>
    <mergeCell ref="A90:I90"/>
    <mergeCell ref="A65:I6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2011-03-02T20:40:57Z</cp:lastPrinted>
  <dcterms:created xsi:type="dcterms:W3CDTF">2005-05-09T20:19:33Z</dcterms:created>
  <dcterms:modified xsi:type="dcterms:W3CDTF">2011-03-02T20:41:02Z</dcterms:modified>
  <cp:category/>
  <cp:version/>
  <cp:contentType/>
  <cp:contentStatus/>
</cp:coreProperties>
</file>