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2 MILHO VENDA 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<sst xmlns="http://schemas.openxmlformats.org/spreadsheetml/2006/main" count="113" uniqueCount="56">
  <si>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</si>
  <si>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</si>
  <si>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</si>
  <si>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</si>
  <si>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</si>
  <si>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</si>
  <si>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</si>
  <si>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</si>
  <si>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</si>
  <si>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</si>
  <si>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</si>
  <si>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</si>
  <si>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</si>
  <si>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</si>
  <si>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</si>
  <si>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</si>
  <si>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</si>
  <si>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</si>
  <si>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</si>
  <si>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</si>
  <si>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DF</t>
  </si>
  <si>
    <t>Brasília</t>
  </si>
  <si>
    <t>BNM</t>
  </si>
  <si>
    <t>BBSB</t>
  </si>
  <si>
    <t>BBM GO</t>
  </si>
  <si>
    <t>MT</t>
  </si>
  <si>
    <t>RETIRADO</t>
  </si>
  <si>
    <t>Chapadão do Ceu</t>
  </si>
  <si>
    <t>Jataí</t>
  </si>
  <si>
    <t>MS</t>
  </si>
  <si>
    <t>Rio Brilhante</t>
  </si>
  <si>
    <t>São Gabriel do Oeste</t>
  </si>
  <si>
    <t>Sidrolandia</t>
  </si>
  <si>
    <t>Brasnorte</t>
  </si>
  <si>
    <t>Campos de Julio</t>
  </si>
  <si>
    <t>Ipiranga do Norte</t>
  </si>
  <si>
    <t>Nortelandia</t>
  </si>
  <si>
    <t>Nova Mutum</t>
  </si>
  <si>
    <t>Primavera do Leste</t>
  </si>
  <si>
    <t>Sorriso</t>
  </si>
  <si>
    <t>Sorriso (Boa Esperança)</t>
  </si>
  <si>
    <t>Tangara da Serra</t>
  </si>
  <si>
    <t>BMR</t>
  </si>
  <si>
    <t>BBM SP</t>
  </si>
  <si>
    <t>BBM UB</t>
  </si>
  <si>
    <t>BBM MS</t>
  </si>
  <si>
    <t>BCSP</t>
  </si>
  <si>
    <t>BCMM</t>
  </si>
  <si>
    <t>BCMMT</t>
  </si>
  <si>
    <t>BBM PR</t>
  </si>
  <si>
    <t>BMCS</t>
  </si>
  <si>
    <t>BCMR</t>
  </si>
  <si>
    <t>BCML</t>
  </si>
  <si>
    <t xml:space="preserve">        AVISO DE VENDA DE MILHO EM GRÃOS – Nº 072/11 - 16/03/2011</t>
  </si>
  <si>
    <t>BBC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</si>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</sst>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7"/>
  <sheetViews>
    <sheetView tabSelected="1" workbookViewId="0" topLeftCell="A122">
      <selection activeCell="G122" sqref="G12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53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21</v>
      </c>
      <c r="C10" s="27">
        <v>467000</v>
      </c>
      <c r="D10" s="30">
        <f>SUM(D11:D12)</f>
        <v>467000</v>
      </c>
      <c r="E10" s="26">
        <f>(D10*100)/C10</f>
        <v>100</v>
      </c>
      <c r="F10" s="24">
        <v>0.4</v>
      </c>
      <c r="G10" s="24">
        <v>0.42</v>
      </c>
      <c r="H10" s="22">
        <f>(G10*100)/F10-100</f>
        <v>5</v>
      </c>
      <c r="I10" s="6">
        <f>FLOOR(G10,0.00001)*D10</f>
        <v>196140.00000000003</v>
      </c>
    </row>
    <row r="11" spans="1:9" ht="13.5">
      <c r="A11" s="5"/>
      <c r="B11" s="19"/>
      <c r="C11" s="29" t="s">
        <v>22</v>
      </c>
      <c r="D11" s="27">
        <v>300000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42</v>
      </c>
      <c r="D12" s="27">
        <v>167000</v>
      </c>
      <c r="E12" s="26"/>
      <c r="F12" s="24"/>
      <c r="G12" s="6"/>
      <c r="H12" s="22"/>
      <c r="I12" s="6"/>
    </row>
    <row r="13" spans="1:9" ht="13.5">
      <c r="A13" s="5"/>
      <c r="B13" s="19"/>
      <c r="C13" s="29"/>
      <c r="D13" s="27"/>
      <c r="E13" s="26"/>
      <c r="F13" s="24"/>
      <c r="G13" s="6"/>
      <c r="H13" s="22"/>
      <c r="I13" s="6"/>
    </row>
    <row r="14" spans="1:9" ht="13.5">
      <c r="A14" s="10"/>
      <c r="B14" s="13" t="s">
        <v>14</v>
      </c>
      <c r="C14" s="28">
        <f>SUM(C10:C13)</f>
        <v>467000</v>
      </c>
      <c r="D14" s="31">
        <f>SUM(D10,)</f>
        <v>467000</v>
      </c>
      <c r="E14" s="20">
        <f>(D14*100)/C14</f>
        <v>100</v>
      </c>
      <c r="F14" s="16"/>
      <c r="G14" s="16"/>
      <c r="H14" s="11"/>
      <c r="I14" s="21">
        <f>SUM(I10:I13)</f>
        <v>196140.00000000003</v>
      </c>
    </row>
    <row r="15" ht="12.75">
      <c r="C15" s="12"/>
    </row>
    <row r="16" spans="1:9" ht="13.5">
      <c r="A16" s="35" t="s">
        <v>19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9" t="s">
        <v>27</v>
      </c>
      <c r="C18" s="27">
        <v>3709321</v>
      </c>
      <c r="D18" s="30">
        <f>SUM(D19:D23)</f>
        <v>3448500</v>
      </c>
      <c r="E18" s="26">
        <f>(D18*100)/C18</f>
        <v>92.96849746894378</v>
      </c>
      <c r="F18" s="24">
        <v>0.4</v>
      </c>
      <c r="G18" s="24">
        <v>0.4</v>
      </c>
      <c r="H18" s="22">
        <f>(G18*100)/F18-100</f>
        <v>0</v>
      </c>
      <c r="I18" s="6">
        <f>FLOOR(G18,0.00001)*D18</f>
        <v>1379400</v>
      </c>
    </row>
    <row r="19" spans="1:9" ht="13.5">
      <c r="A19" s="5"/>
      <c r="B19" s="19"/>
      <c r="C19" s="29" t="s">
        <v>46</v>
      </c>
      <c r="D19" s="27">
        <v>592000</v>
      </c>
      <c r="E19" s="23"/>
      <c r="F19" s="24"/>
      <c r="G19" s="25"/>
      <c r="H19" s="22"/>
      <c r="I19" s="6"/>
    </row>
    <row r="20" spans="1:9" ht="13.5">
      <c r="A20" s="5"/>
      <c r="B20" s="19"/>
      <c r="C20" s="29" t="s">
        <v>54</v>
      </c>
      <c r="D20" s="27">
        <v>550000</v>
      </c>
      <c r="E20" s="23"/>
      <c r="F20" s="24"/>
      <c r="G20" s="25"/>
      <c r="H20" s="22"/>
      <c r="I20" s="6"/>
    </row>
    <row r="21" spans="1:9" ht="13.5">
      <c r="A21" s="5"/>
      <c r="B21" s="19"/>
      <c r="C21" s="29" t="s">
        <v>22</v>
      </c>
      <c r="D21" s="27">
        <v>2000000</v>
      </c>
      <c r="E21" s="23"/>
      <c r="F21" s="24"/>
      <c r="G21" s="25"/>
      <c r="H21" s="22"/>
      <c r="I21" s="6"/>
    </row>
    <row r="22" spans="1:9" ht="13.5">
      <c r="A22" s="5"/>
      <c r="B22" s="19"/>
      <c r="C22" s="29" t="s">
        <v>23</v>
      </c>
      <c r="D22" s="27">
        <v>6500</v>
      </c>
      <c r="E22" s="23"/>
      <c r="F22" s="24"/>
      <c r="G22" s="25"/>
      <c r="H22" s="22"/>
      <c r="I22" s="6"/>
    </row>
    <row r="23" spans="1:9" ht="13.5">
      <c r="A23" s="5"/>
      <c r="B23" s="19"/>
      <c r="C23" s="29" t="s">
        <v>24</v>
      </c>
      <c r="D23" s="27">
        <v>300000</v>
      </c>
      <c r="E23" s="23"/>
      <c r="F23" s="24"/>
      <c r="G23" s="25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3</v>
      </c>
      <c r="B25" s="19" t="s">
        <v>27</v>
      </c>
      <c r="C25" s="27">
        <v>2962000</v>
      </c>
      <c r="D25" s="30">
        <f>SUM(D26:D26)</f>
        <v>1500000</v>
      </c>
      <c r="E25" s="26">
        <f>(D25*100)/C25</f>
        <v>50.641458474004054</v>
      </c>
      <c r="F25" s="24">
        <v>0.4</v>
      </c>
      <c r="G25" s="24">
        <v>0.4</v>
      </c>
      <c r="H25" s="22">
        <f>(G25*100)/F25-100</f>
        <v>0</v>
      </c>
      <c r="I25" s="6">
        <f>FLOOR(G25,0.00001)*D25</f>
        <v>600000</v>
      </c>
    </row>
    <row r="26" spans="1:9" ht="13.5">
      <c r="A26" s="5"/>
      <c r="B26" s="19"/>
      <c r="C26" s="29" t="s">
        <v>22</v>
      </c>
      <c r="D26" s="27">
        <v>1500000</v>
      </c>
      <c r="E26" s="23"/>
      <c r="F26" s="24"/>
      <c r="G26" s="25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4</v>
      </c>
      <c r="B28" s="19" t="s">
        <v>28</v>
      </c>
      <c r="C28" s="27">
        <v>177700</v>
      </c>
      <c r="D28" s="30">
        <f>SUM(D29:D30)</f>
        <v>127000</v>
      </c>
      <c r="E28" s="26">
        <f>(D28*100)/C28</f>
        <v>71.4687675858188</v>
      </c>
      <c r="F28" s="24">
        <v>0.4</v>
      </c>
      <c r="G28" s="24">
        <v>0.4006</v>
      </c>
      <c r="H28" s="22">
        <f>(G28*100)/F28-100</f>
        <v>0.15000000000000568</v>
      </c>
      <c r="I28" s="6">
        <f>FLOOR(G28,0.00001)*D28</f>
        <v>50876.200000000004</v>
      </c>
    </row>
    <row r="29" spans="1:9" ht="13.5">
      <c r="A29" s="5"/>
      <c r="B29" s="19"/>
      <c r="C29" s="29" t="s">
        <v>23</v>
      </c>
      <c r="D29" s="27">
        <v>12000</v>
      </c>
      <c r="E29" s="23"/>
      <c r="F29" s="24"/>
      <c r="G29" s="25"/>
      <c r="H29" s="22"/>
      <c r="I29" s="6"/>
    </row>
    <row r="30" spans="1:9" ht="13.5">
      <c r="A30" s="5"/>
      <c r="B30" s="19"/>
      <c r="C30" s="29" t="s">
        <v>24</v>
      </c>
      <c r="D30" s="27">
        <v>115000</v>
      </c>
      <c r="E30" s="23"/>
      <c r="F30" s="24"/>
      <c r="G30" s="25"/>
      <c r="H30" s="22"/>
      <c r="I30" s="6"/>
    </row>
    <row r="31" spans="1:9" ht="13.5">
      <c r="A31" s="5"/>
      <c r="B31" s="19"/>
      <c r="C31" s="29"/>
      <c r="D31" s="27"/>
      <c r="E31" s="23"/>
      <c r="F31" s="24"/>
      <c r="G31" s="25"/>
      <c r="H31" s="22"/>
      <c r="I31" s="6"/>
    </row>
    <row r="32" spans="1:9" ht="13.5">
      <c r="A32" s="10"/>
      <c r="B32" s="13" t="s">
        <v>14</v>
      </c>
      <c r="C32" s="28">
        <f>SUM(C18:C31)</f>
        <v>6849021</v>
      </c>
      <c r="D32" s="31">
        <f>SUM(D18,D25,D28)</f>
        <v>5075500</v>
      </c>
      <c r="E32" s="20">
        <f>(D32*100)/C32</f>
        <v>74.10548164474893</v>
      </c>
      <c r="F32" s="16"/>
      <c r="G32" s="16"/>
      <c r="H32" s="11"/>
      <c r="I32" s="21">
        <f>SUM(I18:I31)</f>
        <v>2030276.2</v>
      </c>
    </row>
    <row r="33" spans="1:9" ht="13.5">
      <c r="A33" s="5"/>
      <c r="B33" s="19"/>
      <c r="C33" s="29"/>
      <c r="D33" s="27"/>
      <c r="E33" s="23"/>
      <c r="F33" s="24"/>
      <c r="G33" s="25"/>
      <c r="H33" s="22"/>
      <c r="I33" s="6"/>
    </row>
    <row r="34" spans="1:9" ht="13.5">
      <c r="A34" s="35" t="s">
        <v>29</v>
      </c>
      <c r="B34" s="36"/>
      <c r="C34" s="36"/>
      <c r="D34" s="36"/>
      <c r="E34" s="36"/>
      <c r="F34" s="36"/>
      <c r="G34" s="36"/>
      <c r="H34" s="36"/>
      <c r="I34" s="37"/>
    </row>
    <row r="35" spans="1:9" ht="13.5">
      <c r="A35" s="8"/>
      <c r="B35" s="8"/>
      <c r="C35" s="8"/>
      <c r="D35" s="8"/>
      <c r="E35" s="8"/>
      <c r="F35" s="8"/>
      <c r="G35" s="8"/>
      <c r="H35" s="8"/>
      <c r="I35" s="9"/>
    </row>
    <row r="36" spans="1:9" ht="13.5">
      <c r="A36" s="5">
        <v>5</v>
      </c>
      <c r="B36" s="19" t="s">
        <v>30</v>
      </c>
      <c r="C36" s="27">
        <v>2355000</v>
      </c>
      <c r="D36" s="30">
        <f>SUM(D37:D41)</f>
        <v>2355000</v>
      </c>
      <c r="E36" s="26">
        <f>(D36*100)/C36</f>
        <v>100</v>
      </c>
      <c r="F36" s="24">
        <v>0.3667</v>
      </c>
      <c r="G36" s="24">
        <v>0.3667</v>
      </c>
      <c r="H36" s="22">
        <f>(G36*100)/F36-100</f>
        <v>0</v>
      </c>
      <c r="I36" s="6">
        <f>FLOOR(G36,0.00001)*D36</f>
        <v>863578.5000000001</v>
      </c>
    </row>
    <row r="37" spans="1:9" ht="13.5">
      <c r="A37" s="5"/>
      <c r="B37" s="19"/>
      <c r="C37" s="29" t="s">
        <v>46</v>
      </c>
      <c r="D37" s="30">
        <v>755000</v>
      </c>
      <c r="E37" s="26"/>
      <c r="F37" s="24"/>
      <c r="G37" s="24"/>
      <c r="H37" s="22"/>
      <c r="I37" s="6"/>
    </row>
    <row r="38" spans="1:9" ht="13.5">
      <c r="A38" s="5"/>
      <c r="B38" s="19"/>
      <c r="C38" s="29" t="s">
        <v>47</v>
      </c>
      <c r="D38" s="30">
        <v>300000</v>
      </c>
      <c r="E38" s="26"/>
      <c r="F38" s="24"/>
      <c r="G38" s="24"/>
      <c r="H38" s="22"/>
      <c r="I38" s="6"/>
    </row>
    <row r="39" spans="1:9" ht="13.5">
      <c r="A39" s="5"/>
      <c r="B39" s="19"/>
      <c r="C39" s="29" t="s">
        <v>52</v>
      </c>
      <c r="D39" s="30">
        <v>1000000</v>
      </c>
      <c r="E39" s="26"/>
      <c r="F39" s="24"/>
      <c r="G39" s="24"/>
      <c r="H39" s="22"/>
      <c r="I39" s="6"/>
    </row>
    <row r="40" spans="1:9" ht="13.5">
      <c r="A40" s="5"/>
      <c r="B40" s="19"/>
      <c r="C40" s="29" t="s">
        <v>45</v>
      </c>
      <c r="D40" s="30">
        <v>180000</v>
      </c>
      <c r="E40" s="26"/>
      <c r="F40" s="24"/>
      <c r="G40" s="24"/>
      <c r="H40" s="22"/>
      <c r="I40" s="6"/>
    </row>
    <row r="41" spans="1:9" ht="13.5">
      <c r="A41" s="5"/>
      <c r="B41" s="19"/>
      <c r="C41" s="29" t="s">
        <v>55</v>
      </c>
      <c r="D41" s="30">
        <v>120000</v>
      </c>
      <c r="E41" s="26"/>
      <c r="F41" s="24"/>
      <c r="G41" s="24"/>
      <c r="H41" s="22"/>
      <c r="I41" s="6"/>
    </row>
    <row r="42" spans="1:9" ht="13.5">
      <c r="A42" s="5"/>
      <c r="B42" s="19"/>
      <c r="C42" s="29"/>
      <c r="D42" s="30"/>
      <c r="E42" s="26"/>
      <c r="F42" s="24"/>
      <c r="G42" s="24"/>
      <c r="H42" s="22"/>
      <c r="I42" s="6"/>
    </row>
    <row r="43" spans="1:9" ht="13.5">
      <c r="A43" s="5">
        <v>6</v>
      </c>
      <c r="B43" s="19" t="s">
        <v>31</v>
      </c>
      <c r="C43" s="27">
        <v>2818000</v>
      </c>
      <c r="D43" s="30">
        <f>SUM(D44:D46)</f>
        <v>2818000</v>
      </c>
      <c r="E43" s="26">
        <f>(D43*100)/C43</f>
        <v>100</v>
      </c>
      <c r="F43" s="24">
        <v>0.3667</v>
      </c>
      <c r="G43" s="24">
        <v>0.39</v>
      </c>
      <c r="H43" s="22">
        <f>(G43*100)/F43-100</f>
        <v>6.353967821107162</v>
      </c>
      <c r="I43" s="6">
        <f>FLOOR(G43,0.00001)*D43</f>
        <v>1099020</v>
      </c>
    </row>
    <row r="44" spans="1:9" ht="13.5">
      <c r="A44" s="5"/>
      <c r="B44" s="19"/>
      <c r="C44" s="29" t="s">
        <v>46</v>
      </c>
      <c r="D44" s="30">
        <v>555000</v>
      </c>
      <c r="E44" s="26"/>
      <c r="F44" s="24"/>
      <c r="G44" s="24"/>
      <c r="H44" s="22"/>
      <c r="I44" s="6"/>
    </row>
    <row r="45" spans="1:9" ht="13.5">
      <c r="A45" s="5"/>
      <c r="B45" s="19"/>
      <c r="C45" s="29" t="s">
        <v>45</v>
      </c>
      <c r="D45" s="30">
        <v>1663000</v>
      </c>
      <c r="E45" s="26"/>
      <c r="F45" s="24"/>
      <c r="G45" s="24"/>
      <c r="H45" s="22"/>
      <c r="I45" s="6"/>
    </row>
    <row r="46" spans="1:9" ht="13.5">
      <c r="A46" s="5"/>
      <c r="B46" s="19"/>
      <c r="C46" s="29" t="s">
        <v>55</v>
      </c>
      <c r="D46" s="30">
        <v>600000</v>
      </c>
      <c r="E46" s="26"/>
      <c r="F46" s="24"/>
      <c r="G46" s="24"/>
      <c r="H46" s="22"/>
      <c r="I46" s="6"/>
    </row>
    <row r="47" spans="1:9" ht="13.5">
      <c r="A47" s="5"/>
      <c r="B47" s="19"/>
      <c r="C47" s="29"/>
      <c r="D47" s="30"/>
      <c r="E47" s="26"/>
      <c r="F47" s="24"/>
      <c r="G47" s="24"/>
      <c r="H47" s="22"/>
      <c r="I47" s="6"/>
    </row>
    <row r="48" spans="1:9" ht="13.5">
      <c r="A48" s="5">
        <v>7</v>
      </c>
      <c r="B48" s="19" t="s">
        <v>31</v>
      </c>
      <c r="C48" s="27">
        <v>3936000</v>
      </c>
      <c r="D48" s="30">
        <f>SUM(D49:D51)</f>
        <v>2341000</v>
      </c>
      <c r="E48" s="26">
        <f>(D48*100)/C48</f>
        <v>59.47662601626016</v>
      </c>
      <c r="F48" s="24">
        <v>0.3667</v>
      </c>
      <c r="G48" s="24">
        <v>0.3667</v>
      </c>
      <c r="H48" s="22">
        <f>(G48*100)/F48-100</f>
        <v>0</v>
      </c>
      <c r="I48" s="6">
        <f>FLOOR(G48,0.00001)*D48</f>
        <v>858444.7000000001</v>
      </c>
    </row>
    <row r="49" spans="1:9" ht="13.5">
      <c r="A49" s="5"/>
      <c r="B49" s="19"/>
      <c r="C49" s="29" t="s">
        <v>22</v>
      </c>
      <c r="D49" s="30">
        <v>1000000</v>
      </c>
      <c r="E49" s="26"/>
      <c r="F49" s="24"/>
      <c r="G49" s="24"/>
      <c r="H49" s="22"/>
      <c r="I49" s="6"/>
    </row>
    <row r="50" spans="1:9" ht="13.5">
      <c r="A50" s="5"/>
      <c r="B50" s="19"/>
      <c r="C50" s="29" t="s">
        <v>45</v>
      </c>
      <c r="D50" s="30">
        <v>900000</v>
      </c>
      <c r="E50" s="26"/>
      <c r="F50" s="24"/>
      <c r="G50" s="24"/>
      <c r="H50" s="22"/>
      <c r="I50" s="6"/>
    </row>
    <row r="51" spans="1:9" ht="13.5">
      <c r="A51" s="5"/>
      <c r="B51" s="19"/>
      <c r="C51" s="29" t="s">
        <v>44</v>
      </c>
      <c r="D51" s="30">
        <v>441000</v>
      </c>
      <c r="E51" s="26"/>
      <c r="F51" s="24"/>
      <c r="G51" s="24"/>
      <c r="H51" s="22"/>
      <c r="I51" s="6"/>
    </row>
    <row r="52" spans="1:9" ht="13.5">
      <c r="A52" s="5"/>
      <c r="B52" s="19"/>
      <c r="C52" s="29"/>
      <c r="D52" s="30"/>
      <c r="E52" s="26"/>
      <c r="F52" s="24"/>
      <c r="G52" s="24"/>
      <c r="H52" s="22"/>
      <c r="I52" s="6"/>
    </row>
    <row r="53" spans="1:9" ht="13.5">
      <c r="A53" s="5">
        <v>8</v>
      </c>
      <c r="B53" s="19" t="s">
        <v>31</v>
      </c>
      <c r="C53" s="27">
        <v>3000000</v>
      </c>
      <c r="D53" s="30">
        <f>SUM(D54:D55)</f>
        <v>537000</v>
      </c>
      <c r="E53" s="26">
        <f>(D53*100)/C53</f>
        <v>17.9</v>
      </c>
      <c r="F53" s="24">
        <v>0.3667</v>
      </c>
      <c r="G53" s="24">
        <v>0.3667</v>
      </c>
      <c r="H53" s="22">
        <f>(G53*100)/F53-100</f>
        <v>0</v>
      </c>
      <c r="I53" s="6">
        <f>FLOOR(G53,0.00001)*D53</f>
        <v>196917.90000000002</v>
      </c>
    </row>
    <row r="54" spans="1:9" ht="13.5">
      <c r="A54" s="5"/>
      <c r="B54" s="19"/>
      <c r="C54" s="29" t="s">
        <v>46</v>
      </c>
      <c r="D54" s="30">
        <v>37000</v>
      </c>
      <c r="E54" s="26"/>
      <c r="F54" s="24"/>
      <c r="G54" s="24"/>
      <c r="H54" s="22"/>
      <c r="I54" s="6"/>
    </row>
    <row r="55" spans="1:9" ht="13.5">
      <c r="A55" s="5"/>
      <c r="B55" s="19"/>
      <c r="C55" s="29" t="s">
        <v>22</v>
      </c>
      <c r="D55" s="30">
        <v>500000</v>
      </c>
      <c r="E55" s="26"/>
      <c r="F55" s="24"/>
      <c r="G55" s="24"/>
      <c r="H55" s="22"/>
      <c r="I55" s="6"/>
    </row>
    <row r="56" spans="1:9" ht="13.5">
      <c r="A56" s="5"/>
      <c r="B56" s="19"/>
      <c r="C56" s="29"/>
      <c r="D56" s="30"/>
      <c r="E56" s="26"/>
      <c r="F56" s="24"/>
      <c r="G56" s="24"/>
      <c r="H56" s="22"/>
      <c r="I56" s="6"/>
    </row>
    <row r="57" spans="1:9" ht="13.5">
      <c r="A57" s="5">
        <v>9</v>
      </c>
      <c r="B57" s="19" t="s">
        <v>32</v>
      </c>
      <c r="C57" s="27">
        <v>3892000</v>
      </c>
      <c r="D57" s="30">
        <f>SUM(D58:D58)</f>
        <v>1450000</v>
      </c>
      <c r="E57" s="26">
        <f>(D57*100)/C57</f>
        <v>37.255909558067835</v>
      </c>
      <c r="F57" s="24">
        <v>0.3667</v>
      </c>
      <c r="G57" s="24">
        <v>0.3667</v>
      </c>
      <c r="H57" s="22">
        <f>(G57*100)/F57-100</f>
        <v>0</v>
      </c>
      <c r="I57" s="6">
        <f>FLOOR(G57,0.00001)*D57</f>
        <v>531715</v>
      </c>
    </row>
    <row r="58" spans="1:9" ht="13.5">
      <c r="A58" s="5"/>
      <c r="B58" s="19"/>
      <c r="C58" s="29" t="s">
        <v>45</v>
      </c>
      <c r="D58" s="30">
        <v>1450000</v>
      </c>
      <c r="E58" s="26"/>
      <c r="F58" s="24"/>
      <c r="G58" s="24"/>
      <c r="H58" s="22"/>
      <c r="I58" s="6"/>
    </row>
    <row r="59" spans="1:9" ht="13.5">
      <c r="A59" s="5"/>
      <c r="B59" s="19"/>
      <c r="C59" s="29"/>
      <c r="D59" s="30"/>
      <c r="E59" s="26"/>
      <c r="F59" s="24"/>
      <c r="G59" s="24"/>
      <c r="H59" s="22"/>
      <c r="I59" s="6"/>
    </row>
    <row r="60" spans="1:9" ht="13.5">
      <c r="A60" s="10"/>
      <c r="B60" s="13" t="s">
        <v>14</v>
      </c>
      <c r="C60" s="28">
        <f>SUM(C36:C59)</f>
        <v>16001000</v>
      </c>
      <c r="D60" s="31">
        <f>SUM(D36,D43,D48,D53,D57)</f>
        <v>9501000</v>
      </c>
      <c r="E60" s="20">
        <f>(D60*100)/C60</f>
        <v>59.37753890381851</v>
      </c>
      <c r="F60" s="16"/>
      <c r="G60" s="16"/>
      <c r="H60" s="11"/>
      <c r="I60" s="21">
        <f>SUM(I36:I59)</f>
        <v>3549676.1</v>
      </c>
    </row>
    <row r="61" ht="12.75">
      <c r="C61" s="12"/>
    </row>
    <row r="62" spans="1:9" ht="13.5">
      <c r="A62" s="35" t="s">
        <v>25</v>
      </c>
      <c r="B62" s="36"/>
      <c r="C62" s="36"/>
      <c r="D62" s="36"/>
      <c r="E62" s="36"/>
      <c r="F62" s="36"/>
      <c r="G62" s="36"/>
      <c r="H62" s="36"/>
      <c r="I62" s="37"/>
    </row>
    <row r="63" spans="1:9" ht="13.5">
      <c r="A63" s="8"/>
      <c r="B63" s="8"/>
      <c r="C63" s="8"/>
      <c r="D63" s="8"/>
      <c r="E63" s="8"/>
      <c r="F63" s="8"/>
      <c r="G63" s="8"/>
      <c r="H63" s="8"/>
      <c r="I63" s="9"/>
    </row>
    <row r="64" spans="1:9" ht="13.5">
      <c r="A64" s="5">
        <v>10</v>
      </c>
      <c r="B64" s="19" t="s">
        <v>33</v>
      </c>
      <c r="C64" s="27">
        <v>2835650</v>
      </c>
      <c r="D64" s="30">
        <f>SUM(D65:D66)</f>
        <v>1140000</v>
      </c>
      <c r="E64" s="26">
        <f>(D64*100)/C64</f>
        <v>40.20242272494843</v>
      </c>
      <c r="F64" s="24">
        <v>0.2834</v>
      </c>
      <c r="G64" s="24">
        <v>0.2834</v>
      </c>
      <c r="H64" s="22">
        <f>(G64*100)/F64-100</f>
        <v>0</v>
      </c>
      <c r="I64" s="6">
        <f>FLOOR(G64,0.00001)*D64</f>
        <v>323076.00000000006</v>
      </c>
    </row>
    <row r="65" spans="1:9" ht="13.5">
      <c r="A65" s="5"/>
      <c r="B65" s="19"/>
      <c r="C65" s="29" t="s">
        <v>51</v>
      </c>
      <c r="D65" s="27">
        <v>600000</v>
      </c>
      <c r="E65" s="23"/>
      <c r="F65" s="24"/>
      <c r="G65" s="25"/>
      <c r="H65" s="22"/>
      <c r="I65" s="6"/>
    </row>
    <row r="66" spans="1:9" ht="13.5">
      <c r="A66" s="5"/>
      <c r="B66" s="19"/>
      <c r="C66" s="29" t="s">
        <v>49</v>
      </c>
      <c r="D66" s="27">
        <v>540000</v>
      </c>
      <c r="E66" s="23"/>
      <c r="F66" s="24"/>
      <c r="G66" s="25"/>
      <c r="H66" s="22"/>
      <c r="I66" s="6"/>
    </row>
    <row r="67" spans="1:9" ht="13.5">
      <c r="A67" s="5"/>
      <c r="B67" s="19"/>
      <c r="C67" s="29"/>
      <c r="D67" s="27"/>
      <c r="E67" s="23"/>
      <c r="F67" s="24"/>
      <c r="G67" s="25"/>
      <c r="H67" s="22"/>
      <c r="I67" s="6"/>
    </row>
    <row r="68" spans="1:9" ht="13.5">
      <c r="A68" s="5">
        <v>11</v>
      </c>
      <c r="B68" s="19" t="s">
        <v>34</v>
      </c>
      <c r="C68" s="27">
        <v>8614000</v>
      </c>
      <c r="D68" s="30">
        <f>SUM(D69:D74)</f>
        <v>5799000</v>
      </c>
      <c r="E68" s="26">
        <f>(D68*100)/C68</f>
        <v>67.32064081727421</v>
      </c>
      <c r="F68" s="24">
        <v>0.2834</v>
      </c>
      <c r="G68" s="24">
        <v>0.2834</v>
      </c>
      <c r="H68" s="22">
        <f>(G68*100)/F68-100</f>
        <v>0</v>
      </c>
      <c r="I68" s="6">
        <f>FLOOR(G68,0.00001)*D68</f>
        <v>1643436.6000000003</v>
      </c>
    </row>
    <row r="69" spans="1:9" ht="13.5">
      <c r="A69" s="5"/>
      <c r="B69" s="19"/>
      <c r="C69" s="29" t="s">
        <v>50</v>
      </c>
      <c r="D69" s="30">
        <v>74000</v>
      </c>
      <c r="E69" s="26"/>
      <c r="F69" s="24"/>
      <c r="G69" s="24"/>
      <c r="H69" s="22"/>
      <c r="I69" s="6"/>
    </row>
    <row r="70" spans="1:9" ht="13.5">
      <c r="A70" s="5"/>
      <c r="B70" s="19"/>
      <c r="C70" s="29" t="s">
        <v>48</v>
      </c>
      <c r="D70" s="30">
        <v>1724000</v>
      </c>
      <c r="E70" s="26"/>
      <c r="F70" s="24"/>
      <c r="G70" s="24"/>
      <c r="H70" s="22"/>
      <c r="I70" s="6"/>
    </row>
    <row r="71" spans="1:9" ht="13.5">
      <c r="A71" s="5"/>
      <c r="B71" s="19"/>
      <c r="C71" s="29" t="s">
        <v>22</v>
      </c>
      <c r="D71" s="30">
        <v>2000000</v>
      </c>
      <c r="E71" s="26"/>
      <c r="F71" s="24"/>
      <c r="G71" s="24"/>
      <c r="H71" s="22"/>
      <c r="I71" s="6"/>
    </row>
    <row r="72" spans="1:9" ht="13.5">
      <c r="A72" s="5"/>
      <c r="B72" s="19"/>
      <c r="C72" s="29" t="s">
        <v>23</v>
      </c>
      <c r="D72" s="30">
        <v>1245000</v>
      </c>
      <c r="E72" s="26"/>
      <c r="F72" s="24"/>
      <c r="G72" s="24"/>
      <c r="H72" s="22"/>
      <c r="I72" s="6"/>
    </row>
    <row r="73" spans="1:9" ht="13.5">
      <c r="A73" s="5"/>
      <c r="B73" s="19"/>
      <c r="C73" s="29" t="s">
        <v>49</v>
      </c>
      <c r="D73" s="30">
        <v>45000</v>
      </c>
      <c r="E73" s="26"/>
      <c r="F73" s="24"/>
      <c r="G73" s="24"/>
      <c r="H73" s="22"/>
      <c r="I73" s="6"/>
    </row>
    <row r="74" spans="1:9" ht="13.5">
      <c r="A74" s="5"/>
      <c r="B74" s="19"/>
      <c r="C74" s="29" t="s">
        <v>44</v>
      </c>
      <c r="D74" s="30">
        <v>711000</v>
      </c>
      <c r="E74" s="26"/>
      <c r="F74" s="24"/>
      <c r="G74" s="24"/>
      <c r="H74" s="22"/>
      <c r="I74" s="6"/>
    </row>
    <row r="75" spans="1:9" ht="13.5">
      <c r="A75" s="5"/>
      <c r="B75" s="19"/>
      <c r="C75" s="29"/>
      <c r="D75" s="30"/>
      <c r="E75" s="26"/>
      <c r="F75" s="24"/>
      <c r="G75" s="24"/>
      <c r="H75" s="22"/>
      <c r="I75" s="6"/>
    </row>
    <row r="76" spans="1:9" ht="13.5">
      <c r="A76" s="5">
        <v>12</v>
      </c>
      <c r="B76" s="19" t="s">
        <v>34</v>
      </c>
      <c r="C76" s="27">
        <v>6102000</v>
      </c>
      <c r="D76" s="30">
        <f>SUM(D77:D79)</f>
        <v>1232500</v>
      </c>
      <c r="E76" s="26">
        <f>(D76*100)/C76</f>
        <v>20.198295640773516</v>
      </c>
      <c r="F76" s="24">
        <v>0.2834</v>
      </c>
      <c r="G76" s="24">
        <v>0.2834</v>
      </c>
      <c r="H76" s="22">
        <f>(G76*100)/F76-100</f>
        <v>0</v>
      </c>
      <c r="I76" s="6">
        <f>FLOOR(G76,0.00001)*D76</f>
        <v>349290.50000000006</v>
      </c>
    </row>
    <row r="77" spans="1:9" ht="13.5">
      <c r="A77" s="5"/>
      <c r="B77" s="19"/>
      <c r="C77" s="29" t="s">
        <v>48</v>
      </c>
      <c r="D77" s="30">
        <v>372000</v>
      </c>
      <c r="E77" s="26"/>
      <c r="F77" s="24"/>
      <c r="G77" s="24"/>
      <c r="H77" s="22"/>
      <c r="I77" s="6"/>
    </row>
    <row r="78" spans="1:9" ht="13.5">
      <c r="A78" s="5"/>
      <c r="B78" s="19"/>
      <c r="C78" s="29" t="s">
        <v>23</v>
      </c>
      <c r="D78" s="30">
        <v>112500</v>
      </c>
      <c r="E78" s="26"/>
      <c r="F78" s="24"/>
      <c r="G78" s="24"/>
      <c r="H78" s="22"/>
      <c r="I78" s="6"/>
    </row>
    <row r="79" spans="1:9" ht="13.5">
      <c r="A79" s="5"/>
      <c r="B79" s="19"/>
      <c r="C79" s="29" t="s">
        <v>44</v>
      </c>
      <c r="D79" s="30">
        <v>748000</v>
      </c>
      <c r="E79" s="26"/>
      <c r="F79" s="24"/>
      <c r="G79" s="24"/>
      <c r="H79" s="22"/>
      <c r="I79" s="6"/>
    </row>
    <row r="80" spans="1:9" ht="13.5">
      <c r="A80" s="5"/>
      <c r="B80" s="19"/>
      <c r="C80" s="29"/>
      <c r="D80" s="30"/>
      <c r="E80" s="26"/>
      <c r="F80" s="24"/>
      <c r="G80" s="24"/>
      <c r="H80" s="22"/>
      <c r="I80" s="6"/>
    </row>
    <row r="81" spans="1:9" ht="13.5">
      <c r="A81" s="5">
        <v>13</v>
      </c>
      <c r="B81" s="19" t="s">
        <v>34</v>
      </c>
      <c r="C81" s="27">
        <v>851125</v>
      </c>
      <c r="D81" s="30">
        <f>SUM(D82:D84)</f>
        <v>622000</v>
      </c>
      <c r="E81" s="26">
        <f>(D81*100)/C81</f>
        <v>73.07974739315611</v>
      </c>
      <c r="F81" s="24">
        <v>0.2834</v>
      </c>
      <c r="G81" s="24">
        <v>0.2834</v>
      </c>
      <c r="H81" s="22">
        <f>(G81*100)/F81-100</f>
        <v>0</v>
      </c>
      <c r="I81" s="6">
        <f>FLOOR(G81,0.00001)*D81</f>
        <v>176274.80000000002</v>
      </c>
    </row>
    <row r="82" spans="1:9" ht="13.5">
      <c r="A82" s="5"/>
      <c r="B82" s="19"/>
      <c r="C82" s="29" t="s">
        <v>48</v>
      </c>
      <c r="D82" s="30">
        <v>100000</v>
      </c>
      <c r="E82" s="26"/>
      <c r="F82" s="24"/>
      <c r="G82" s="24"/>
      <c r="H82" s="22"/>
      <c r="I82" s="6"/>
    </row>
    <row r="83" spans="1:9" ht="13.5">
      <c r="A83" s="5"/>
      <c r="B83" s="19"/>
      <c r="C83" s="29" t="s">
        <v>23</v>
      </c>
      <c r="D83" s="30">
        <v>300000</v>
      </c>
      <c r="E83" s="26"/>
      <c r="F83" s="24"/>
      <c r="G83" s="24"/>
      <c r="H83" s="22"/>
      <c r="I83" s="6"/>
    </row>
    <row r="84" spans="1:9" ht="13.5">
      <c r="A84" s="5"/>
      <c r="B84" s="19"/>
      <c r="C84" s="29" t="s">
        <v>24</v>
      </c>
      <c r="D84" s="30">
        <v>222000</v>
      </c>
      <c r="E84" s="26"/>
      <c r="F84" s="24"/>
      <c r="G84" s="24"/>
      <c r="H84" s="22"/>
      <c r="I84" s="6"/>
    </row>
    <row r="85" spans="1:9" ht="13.5">
      <c r="A85" s="5"/>
      <c r="B85" s="19"/>
      <c r="C85" s="29"/>
      <c r="D85" s="30"/>
      <c r="E85" s="26"/>
      <c r="F85" s="24"/>
      <c r="G85" s="24"/>
      <c r="H85" s="22"/>
      <c r="I85" s="6"/>
    </row>
    <row r="86" spans="1:9" ht="13.5">
      <c r="A86" s="5">
        <v>14</v>
      </c>
      <c r="B86" s="19" t="s">
        <v>35</v>
      </c>
      <c r="C86" s="27">
        <v>1888000</v>
      </c>
      <c r="D86" s="30">
        <f>SUM(D87:D87)</f>
        <v>1888000</v>
      </c>
      <c r="E86" s="26">
        <f>(D86*100)/C86</f>
        <v>100</v>
      </c>
      <c r="F86" s="24">
        <v>0.2834</v>
      </c>
      <c r="G86" s="24">
        <v>0.2834</v>
      </c>
      <c r="H86" s="22">
        <f>(G86*100)/F86-100</f>
        <v>0</v>
      </c>
      <c r="I86" s="6">
        <f>FLOOR(G86,0.00001)*D86</f>
        <v>535059.2000000001</v>
      </c>
    </row>
    <row r="87" spans="1:9" ht="13.5">
      <c r="A87" s="5"/>
      <c r="B87" s="19"/>
      <c r="C87" s="29" t="s">
        <v>50</v>
      </c>
      <c r="D87" s="30">
        <v>1888000</v>
      </c>
      <c r="E87" s="26"/>
      <c r="F87" s="24"/>
      <c r="G87" s="24"/>
      <c r="H87" s="22"/>
      <c r="I87" s="6"/>
    </row>
    <row r="88" spans="1:9" ht="13.5">
      <c r="A88" s="5"/>
      <c r="B88" s="19"/>
      <c r="C88" s="29"/>
      <c r="D88" s="30"/>
      <c r="E88" s="26"/>
      <c r="F88" s="24"/>
      <c r="G88" s="24"/>
      <c r="H88" s="22"/>
      <c r="I88" s="6"/>
    </row>
    <row r="89" spans="1:9" ht="13.5">
      <c r="A89" s="5">
        <v>15</v>
      </c>
      <c r="B89" s="19" t="s">
        <v>35</v>
      </c>
      <c r="C89" s="27">
        <v>1971000</v>
      </c>
      <c r="D89" s="30">
        <f>SUM(D90:D90)</f>
        <v>30000</v>
      </c>
      <c r="E89" s="26">
        <f>(D89*100)/C89</f>
        <v>1.5220700152207</v>
      </c>
      <c r="F89" s="24">
        <v>0.2834</v>
      </c>
      <c r="G89" s="24">
        <v>0.2834</v>
      </c>
      <c r="H89" s="22">
        <v>0</v>
      </c>
      <c r="I89" s="6">
        <f>FLOOR(G89,0.00001)*D89</f>
        <v>8502.000000000002</v>
      </c>
    </row>
    <row r="90" spans="1:9" ht="13.5">
      <c r="A90" s="5"/>
      <c r="B90" s="19"/>
      <c r="C90" s="29" t="s">
        <v>50</v>
      </c>
      <c r="D90" s="30">
        <v>30000</v>
      </c>
      <c r="E90" s="26"/>
      <c r="F90" s="24"/>
      <c r="G90" s="24"/>
      <c r="H90" s="22"/>
      <c r="I90" s="6"/>
    </row>
    <row r="91" spans="1:9" ht="13.5">
      <c r="A91" s="5"/>
      <c r="B91" s="19"/>
      <c r="C91" s="29"/>
      <c r="D91" s="30"/>
      <c r="E91" s="26"/>
      <c r="F91" s="24"/>
      <c r="G91" s="24"/>
      <c r="H91" s="22"/>
      <c r="I91" s="6"/>
    </row>
    <row r="92" spans="1:9" ht="13.5">
      <c r="A92" s="5">
        <v>16</v>
      </c>
      <c r="B92" s="19" t="s">
        <v>36</v>
      </c>
      <c r="C92" s="27">
        <v>8773000</v>
      </c>
      <c r="D92" s="30">
        <f>SUM(D93:D99)</f>
        <v>7525000</v>
      </c>
      <c r="E92" s="26">
        <f>(D92*100)/C92</f>
        <v>85.77453550666819</v>
      </c>
      <c r="F92" s="24">
        <v>0.2834</v>
      </c>
      <c r="G92" s="24">
        <v>0.2834</v>
      </c>
      <c r="H92" s="22">
        <f>(G92*100)/F92-100</f>
        <v>0</v>
      </c>
      <c r="I92" s="6">
        <f>FLOOR(G92,0.00001)*D92</f>
        <v>2132585.0000000005</v>
      </c>
    </row>
    <row r="93" spans="1:9" ht="13.5">
      <c r="A93" s="5"/>
      <c r="B93" s="19"/>
      <c r="C93" s="29" t="s">
        <v>50</v>
      </c>
      <c r="D93" s="30">
        <v>1350000</v>
      </c>
      <c r="E93" s="26"/>
      <c r="F93" s="24"/>
      <c r="G93" s="24"/>
      <c r="H93" s="22"/>
      <c r="I93" s="6"/>
    </row>
    <row r="94" spans="1:9" ht="13.5">
      <c r="A94" s="5"/>
      <c r="B94" s="19"/>
      <c r="C94" s="29" t="s">
        <v>48</v>
      </c>
      <c r="D94" s="30">
        <v>630000</v>
      </c>
      <c r="E94" s="26"/>
      <c r="F94" s="24"/>
      <c r="G94" s="24"/>
      <c r="H94" s="22"/>
      <c r="I94" s="6"/>
    </row>
    <row r="95" spans="1:9" ht="13.5">
      <c r="A95" s="5"/>
      <c r="B95" s="19"/>
      <c r="C95" s="29" t="s">
        <v>42</v>
      </c>
      <c r="D95" s="30">
        <v>1725000</v>
      </c>
      <c r="E95" s="26"/>
      <c r="F95" s="24"/>
      <c r="G95" s="24"/>
      <c r="H95" s="22"/>
      <c r="I95" s="6"/>
    </row>
    <row r="96" spans="1:9" ht="13.5">
      <c r="A96" s="5"/>
      <c r="B96" s="19"/>
      <c r="C96" s="29" t="s">
        <v>23</v>
      </c>
      <c r="D96" s="30">
        <v>3000000</v>
      </c>
      <c r="E96" s="26"/>
      <c r="F96" s="24"/>
      <c r="G96" s="24"/>
      <c r="H96" s="22"/>
      <c r="I96" s="6"/>
    </row>
    <row r="97" spans="1:9" ht="13.5">
      <c r="A97" s="5"/>
      <c r="B97" s="19"/>
      <c r="C97" s="29" t="s">
        <v>24</v>
      </c>
      <c r="D97" s="30">
        <v>300000</v>
      </c>
      <c r="E97" s="26"/>
      <c r="F97" s="24"/>
      <c r="G97" s="24"/>
      <c r="H97" s="22"/>
      <c r="I97" s="6"/>
    </row>
    <row r="98" spans="1:9" ht="13.5">
      <c r="A98" s="5"/>
      <c r="B98" s="19"/>
      <c r="C98" s="29" t="s">
        <v>55</v>
      </c>
      <c r="D98" s="30">
        <v>300000</v>
      </c>
      <c r="E98" s="26"/>
      <c r="F98" s="24"/>
      <c r="G98" s="24"/>
      <c r="H98" s="22"/>
      <c r="I98" s="6"/>
    </row>
    <row r="99" spans="1:9" ht="13.5">
      <c r="A99" s="5"/>
      <c r="B99" s="19"/>
      <c r="C99" s="29" t="s">
        <v>43</v>
      </c>
      <c r="D99" s="30">
        <v>220000</v>
      </c>
      <c r="E99" s="26"/>
      <c r="F99" s="24"/>
      <c r="G99" s="24"/>
      <c r="H99" s="22"/>
      <c r="I99" s="6"/>
    </row>
    <row r="100" spans="1:9" ht="13.5">
      <c r="A100" s="5"/>
      <c r="B100" s="19"/>
      <c r="C100" s="29"/>
      <c r="D100" s="30"/>
      <c r="E100" s="26"/>
      <c r="F100" s="24"/>
      <c r="G100" s="24"/>
      <c r="H100" s="22"/>
      <c r="I100" s="6"/>
    </row>
    <row r="101" spans="1:9" ht="13.5">
      <c r="A101" s="5">
        <v>17</v>
      </c>
      <c r="B101" s="19" t="s">
        <v>37</v>
      </c>
      <c r="C101" s="27">
        <v>9000</v>
      </c>
      <c r="D101" s="30">
        <f>SUM(D102:D102)</f>
        <v>0</v>
      </c>
      <c r="E101" s="26">
        <f>(D101*100)/C101</f>
        <v>0</v>
      </c>
      <c r="F101" s="24">
        <v>0.2834</v>
      </c>
      <c r="G101" s="22">
        <v>0</v>
      </c>
      <c r="H101" s="22">
        <v>0</v>
      </c>
      <c r="I101" s="6">
        <f>FLOOR(G101,0.00001)*D101</f>
        <v>0</v>
      </c>
    </row>
    <row r="102" spans="1:9" ht="13.5">
      <c r="A102" s="5"/>
      <c r="B102" s="19"/>
      <c r="C102" s="29" t="s">
        <v>26</v>
      </c>
      <c r="D102" s="30"/>
      <c r="E102" s="26"/>
      <c r="F102" s="24"/>
      <c r="G102" s="24"/>
      <c r="H102" s="22"/>
      <c r="I102" s="6"/>
    </row>
    <row r="103" spans="1:9" ht="13.5">
      <c r="A103" s="5"/>
      <c r="B103" s="19"/>
      <c r="C103" s="29"/>
      <c r="D103" s="30"/>
      <c r="E103" s="26"/>
      <c r="F103" s="24"/>
      <c r="G103" s="24"/>
      <c r="H103" s="22"/>
      <c r="I103" s="6"/>
    </row>
    <row r="104" spans="1:9" ht="13.5">
      <c r="A104" s="5">
        <v>18</v>
      </c>
      <c r="B104" s="19" t="s">
        <v>38</v>
      </c>
      <c r="C104" s="27">
        <v>7901020</v>
      </c>
      <c r="D104" s="30">
        <f>SUM(D105:D110)</f>
        <v>7901020</v>
      </c>
      <c r="E104" s="26">
        <f>(D104*100)/C104</f>
        <v>100</v>
      </c>
      <c r="F104" s="24">
        <v>0.3167</v>
      </c>
      <c r="G104" s="24">
        <v>0.333</v>
      </c>
      <c r="H104" s="22">
        <f>(G104*100)/F104-100</f>
        <v>5.146826649826352</v>
      </c>
      <c r="I104" s="6">
        <f>FLOOR(G104,0.00001)*D104</f>
        <v>2631039.66</v>
      </c>
    </row>
    <row r="105" spans="1:9" ht="13.5">
      <c r="A105" s="5"/>
      <c r="B105" s="19"/>
      <c r="C105" s="29" t="s">
        <v>46</v>
      </c>
      <c r="D105" s="30">
        <v>666000</v>
      </c>
      <c r="E105" s="26"/>
      <c r="F105" s="24"/>
      <c r="G105" s="24"/>
      <c r="H105" s="22"/>
      <c r="I105" s="6"/>
    </row>
    <row r="106" spans="1:9" ht="13.5">
      <c r="A106" s="5"/>
      <c r="B106" s="19"/>
      <c r="C106" s="29" t="s">
        <v>51</v>
      </c>
      <c r="D106" s="30">
        <v>2747500</v>
      </c>
      <c r="E106" s="26"/>
      <c r="F106" s="24"/>
      <c r="G106" s="24"/>
      <c r="H106" s="22"/>
      <c r="I106" s="6"/>
    </row>
    <row r="107" spans="1:9" ht="13.5">
      <c r="A107" s="5"/>
      <c r="B107" s="19"/>
      <c r="C107" s="29" t="s">
        <v>48</v>
      </c>
      <c r="D107" s="30">
        <v>755000</v>
      </c>
      <c r="E107" s="26"/>
      <c r="F107" s="24"/>
      <c r="G107" s="24"/>
      <c r="H107" s="22"/>
      <c r="I107" s="6"/>
    </row>
    <row r="108" spans="1:9" ht="13.5">
      <c r="A108" s="5"/>
      <c r="B108" s="19"/>
      <c r="C108" s="29" t="s">
        <v>22</v>
      </c>
      <c r="D108" s="30">
        <v>900000</v>
      </c>
      <c r="E108" s="26"/>
      <c r="F108" s="24"/>
      <c r="G108" s="24"/>
      <c r="H108" s="22"/>
      <c r="I108" s="6"/>
    </row>
    <row r="109" spans="1:9" ht="13.5">
      <c r="A109" s="5"/>
      <c r="B109" s="19"/>
      <c r="C109" s="29" t="s">
        <v>45</v>
      </c>
      <c r="D109" s="30">
        <v>300000</v>
      </c>
      <c r="E109" s="26"/>
      <c r="F109" s="24"/>
      <c r="G109" s="24"/>
      <c r="H109" s="22"/>
      <c r="I109" s="6"/>
    </row>
    <row r="110" spans="1:9" ht="13.5">
      <c r="A110" s="5"/>
      <c r="B110" s="19"/>
      <c r="C110" s="29" t="s">
        <v>24</v>
      </c>
      <c r="D110" s="30">
        <v>2532520</v>
      </c>
      <c r="E110" s="26"/>
      <c r="F110" s="24"/>
      <c r="G110" s="24"/>
      <c r="H110" s="22"/>
      <c r="I110" s="6"/>
    </row>
    <row r="111" spans="1:9" ht="13.5">
      <c r="A111" s="5"/>
      <c r="B111" s="19"/>
      <c r="C111" s="29"/>
      <c r="D111" s="30"/>
      <c r="E111" s="26"/>
      <c r="F111" s="24"/>
      <c r="G111" s="24"/>
      <c r="H111" s="22"/>
      <c r="I111" s="6"/>
    </row>
    <row r="112" spans="1:9" ht="13.5">
      <c r="A112" s="5">
        <v>19</v>
      </c>
      <c r="B112" s="19" t="s">
        <v>39</v>
      </c>
      <c r="C112" s="27">
        <v>302000</v>
      </c>
      <c r="D112" s="30">
        <f>SUM(D113:D114)</f>
        <v>302000</v>
      </c>
      <c r="E112" s="26">
        <f>(D112*100)/C112</f>
        <v>100</v>
      </c>
      <c r="F112" s="24">
        <v>0.2834</v>
      </c>
      <c r="G112" s="24">
        <v>0.2845</v>
      </c>
      <c r="H112" s="22">
        <f>(G112*100)/F112-100</f>
        <v>0.388143966125611</v>
      </c>
      <c r="I112" s="6">
        <f>FLOOR(G112,0.00001)*D112</f>
        <v>85919.00000000001</v>
      </c>
    </row>
    <row r="113" spans="1:9" ht="13.5">
      <c r="A113" s="5"/>
      <c r="B113" s="19"/>
      <c r="C113" s="29" t="s">
        <v>23</v>
      </c>
      <c r="D113" s="30">
        <v>232000</v>
      </c>
      <c r="E113" s="26"/>
      <c r="F113" s="24"/>
      <c r="G113" s="24"/>
      <c r="H113" s="22"/>
      <c r="I113" s="6"/>
    </row>
    <row r="114" spans="1:9" ht="13.5">
      <c r="A114" s="5"/>
      <c r="B114" s="19"/>
      <c r="C114" s="29" t="s">
        <v>24</v>
      </c>
      <c r="D114" s="30">
        <v>70000</v>
      </c>
      <c r="E114" s="26"/>
      <c r="F114" s="24"/>
      <c r="G114" s="24"/>
      <c r="H114" s="22"/>
      <c r="I114" s="6"/>
    </row>
    <row r="115" spans="1:9" ht="13.5">
      <c r="A115" s="5"/>
      <c r="B115" s="19"/>
      <c r="C115" s="29"/>
      <c r="D115" s="30"/>
      <c r="E115" s="26"/>
      <c r="F115" s="24"/>
      <c r="G115" s="24"/>
      <c r="H115" s="22"/>
      <c r="I115" s="6"/>
    </row>
    <row r="116" spans="1:9" ht="13.5">
      <c r="A116" s="5">
        <v>20</v>
      </c>
      <c r="B116" s="19" t="s">
        <v>40</v>
      </c>
      <c r="C116" s="27">
        <v>9409036</v>
      </c>
      <c r="D116" s="30">
        <f>SUM(D117:D117)</f>
        <v>300000</v>
      </c>
      <c r="E116" s="26">
        <f>(D116*100)/C116</f>
        <v>3.188424403945314</v>
      </c>
      <c r="F116" s="24">
        <v>0.2834</v>
      </c>
      <c r="G116" s="24">
        <v>0.2834</v>
      </c>
      <c r="H116" s="22">
        <f>(G116*100)/F116-100</f>
        <v>0</v>
      </c>
      <c r="I116" s="6">
        <f>FLOOR(G116,0.00001)*D116</f>
        <v>85020.00000000001</v>
      </c>
    </row>
    <row r="117" spans="1:9" ht="13.5">
      <c r="A117" s="5"/>
      <c r="B117" s="19"/>
      <c r="C117" s="29" t="s">
        <v>22</v>
      </c>
      <c r="D117" s="30">
        <v>300000</v>
      </c>
      <c r="E117" s="26"/>
      <c r="F117" s="24"/>
      <c r="G117" s="24"/>
      <c r="H117" s="22"/>
      <c r="I117" s="6"/>
    </row>
    <row r="118" spans="1:9" ht="13.5">
      <c r="A118" s="5"/>
      <c r="B118" s="19"/>
      <c r="C118" s="29"/>
      <c r="D118" s="30"/>
      <c r="E118" s="26"/>
      <c r="F118" s="24"/>
      <c r="G118" s="24"/>
      <c r="H118" s="22"/>
      <c r="I118" s="6"/>
    </row>
    <row r="119" spans="1:9" ht="13.5">
      <c r="A119" s="5">
        <v>21</v>
      </c>
      <c r="B119" s="19" t="s">
        <v>40</v>
      </c>
      <c r="C119" s="27">
        <v>10000000</v>
      </c>
      <c r="D119" s="30">
        <f>SUM(D120:D120)</f>
        <v>400000</v>
      </c>
      <c r="E119" s="26">
        <f>(D119*100)/C119</f>
        <v>4</v>
      </c>
      <c r="F119" s="24">
        <v>0.2834</v>
      </c>
      <c r="G119" s="24">
        <v>0.2834</v>
      </c>
      <c r="H119" s="22">
        <f>(G119*100)/F119-100</f>
        <v>0</v>
      </c>
      <c r="I119" s="6">
        <f>FLOOR(G119,0.00001)*D119</f>
        <v>113360.00000000001</v>
      </c>
    </row>
    <row r="120" spans="1:9" ht="13.5">
      <c r="A120" s="5"/>
      <c r="B120" s="19"/>
      <c r="C120" s="29" t="s">
        <v>22</v>
      </c>
      <c r="D120" s="30">
        <v>400000</v>
      </c>
      <c r="E120" s="26"/>
      <c r="F120" s="24"/>
      <c r="G120" s="24"/>
      <c r="H120" s="22"/>
      <c r="I120" s="6"/>
    </row>
    <row r="121" spans="1:9" ht="13.5">
      <c r="A121" s="5"/>
      <c r="B121" s="19"/>
      <c r="C121" s="29"/>
      <c r="D121" s="30"/>
      <c r="E121" s="26"/>
      <c r="F121" s="24"/>
      <c r="G121" s="24"/>
      <c r="H121" s="22"/>
      <c r="I121" s="6"/>
    </row>
    <row r="122" spans="1:9" ht="13.5">
      <c r="A122" s="5">
        <v>22</v>
      </c>
      <c r="B122" s="19" t="s">
        <v>41</v>
      </c>
      <c r="C122" s="27">
        <v>610</v>
      </c>
      <c r="D122" s="30">
        <f>SUM(D123:D123)</f>
        <v>0</v>
      </c>
      <c r="E122" s="26">
        <f>(D122*100)/C122</f>
        <v>0</v>
      </c>
      <c r="F122" s="24">
        <v>0.2834</v>
      </c>
      <c r="G122" s="22">
        <v>0</v>
      </c>
      <c r="H122" s="22">
        <v>0</v>
      </c>
      <c r="I122" s="6">
        <f>FLOOR(G122,0.00001)*D122</f>
        <v>0</v>
      </c>
    </row>
    <row r="123" spans="1:9" ht="13.5">
      <c r="A123" s="5"/>
      <c r="B123" s="19"/>
      <c r="C123" s="29" t="s">
        <v>26</v>
      </c>
      <c r="D123" s="30"/>
      <c r="E123" s="26"/>
      <c r="F123" s="24"/>
      <c r="G123" s="24"/>
      <c r="H123" s="22"/>
      <c r="I123" s="6"/>
    </row>
    <row r="124" spans="1:9" ht="13.5">
      <c r="A124" s="5"/>
      <c r="B124" s="19"/>
      <c r="C124" s="29"/>
      <c r="D124" s="27"/>
      <c r="E124" s="23"/>
      <c r="F124" s="24"/>
      <c r="G124" s="25"/>
      <c r="H124" s="22"/>
      <c r="I124" s="6"/>
    </row>
    <row r="125" spans="1:9" ht="13.5">
      <c r="A125" s="10"/>
      <c r="B125" s="13" t="s">
        <v>14</v>
      </c>
      <c r="C125" s="28">
        <f>SUM(C64:C124)</f>
        <v>58656441</v>
      </c>
      <c r="D125" s="31">
        <f>SUM(D64,D68,D76,D81,D86,D89,D92,D101,D104,D112,D116,D119,D122)</f>
        <v>27139520</v>
      </c>
      <c r="E125" s="20">
        <f>(D125*100)/C125</f>
        <v>46.268610125868356</v>
      </c>
      <c r="F125" s="16"/>
      <c r="G125" s="16"/>
      <c r="H125" s="11"/>
      <c r="I125" s="21">
        <f>SUM(I64:I124)</f>
        <v>8083562.760000002</v>
      </c>
    </row>
    <row r="126" ht="12.75">
      <c r="C126" s="12"/>
    </row>
    <row r="127" spans="1:9" ht="13.5">
      <c r="A127" s="14"/>
      <c r="B127" s="13" t="s">
        <v>12</v>
      </c>
      <c r="C127" s="28">
        <f>SUM(C14,C32,C60,C125)</f>
        <v>81973462</v>
      </c>
      <c r="D127" s="28">
        <f>SUM(D14,D32,D60,D125)</f>
        <v>42183020</v>
      </c>
      <c r="E127" s="20">
        <f>(D127*100)/C127</f>
        <v>51.459361323546396</v>
      </c>
      <c r="F127" s="15"/>
      <c r="G127" s="15"/>
      <c r="H127" s="15"/>
      <c r="I127" s="32">
        <f>SUM(I14,I32,I60,I125)</f>
        <v>13859655.060000002</v>
      </c>
    </row>
  </sheetData>
  <sheetProtection/>
  <mergeCells count="5">
    <mergeCell ref="A2:I2"/>
    <mergeCell ref="A8:I8"/>
    <mergeCell ref="A16:I16"/>
    <mergeCell ref="A62:I62"/>
    <mergeCell ref="A34:I3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2011-03-16T19:20:06Z</cp:lastPrinted>
  <dcterms:created xsi:type="dcterms:W3CDTF">2005-05-09T20:19:33Z</dcterms:created>
  <dcterms:modified xsi:type="dcterms:W3CDTF">2011-03-16T19:20:08Z</dcterms:modified>
  <cp:category/>
  <cp:version/>
  <cp:contentType/>
  <cp:contentStatus/>
</cp:coreProperties>
</file>