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5 MILHO VENDA 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<sst xmlns="http://schemas.openxmlformats.org/spreadsheetml/2006/main" count="80" uniqueCount="44">
  <si>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</si>
  <si>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</si>
  <si>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</si>
  <si>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</si>
  <si>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</si>
  <si>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</si>
  <si>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</si>
  <si>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</si>
  <si>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</si>
  <si>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</si>
  <si>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</si>
  <si>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</si>
  <si>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</si>
  <si>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</si>
  <si>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</si>
  <si>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</si>
  <si>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</si>
  <si>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</si>
  <si>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</si>
  <si>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</si>
  <si>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MG</t>
  </si>
  <si>
    <t>MT</t>
  </si>
  <si>
    <t>Lucas do Rio Verde</t>
  </si>
  <si>
    <t>Jatai</t>
  </si>
  <si>
    <t>Rio Verde</t>
  </si>
  <si>
    <t>BNM</t>
  </si>
  <si>
    <t>BCMM</t>
  </si>
  <si>
    <t>BBM GO</t>
  </si>
  <si>
    <t>BBSB</t>
  </si>
  <si>
    <t>BBM UB</t>
  </si>
  <si>
    <t>RETIRADO</t>
  </si>
  <si>
    <t>BBM RS</t>
  </si>
  <si>
    <t>BMCS</t>
  </si>
  <si>
    <t>BCMMT</t>
  </si>
  <si>
    <t>BBM PR</t>
  </si>
  <si>
    <t>Chapadão do Ceu</t>
  </si>
  <si>
    <t>Mineiros</t>
  </si>
  <si>
    <t>Portelândia</t>
  </si>
  <si>
    <t>CANCELADO</t>
  </si>
  <si>
    <t>BBC</t>
  </si>
  <si>
    <t>Uberaba</t>
  </si>
  <si>
    <t>Gaucha do Norte</t>
  </si>
  <si>
    <t>Sapezal</t>
  </si>
  <si>
    <t xml:space="preserve">        AVISO DE VENDA DE MILHO EM GRÃOS – Nº 025/11 - 02/02/2011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</si>
</sst>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workbookViewId="0" topLeftCell="A60">
      <selection activeCell="D83" sqref="D8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43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35</v>
      </c>
      <c r="C10" s="27">
        <v>2400000</v>
      </c>
      <c r="D10" s="30">
        <f>SUM(D11:D13)</f>
        <v>2400000</v>
      </c>
      <c r="E10" s="26">
        <f>(D10*100)/C10</f>
        <v>100</v>
      </c>
      <c r="F10" s="24">
        <v>0.3834</v>
      </c>
      <c r="G10" s="24">
        <v>0.406</v>
      </c>
      <c r="H10" s="22">
        <f>(G10*100)/F10-100</f>
        <v>5.894627021387578</v>
      </c>
      <c r="I10" s="6">
        <f>FLOOR(G10,0.00001)*D10</f>
        <v>974400.0000000001</v>
      </c>
    </row>
    <row r="11" spans="1:9" ht="13.5">
      <c r="A11" s="5"/>
      <c r="B11" s="19"/>
      <c r="C11" s="29" t="s">
        <v>25</v>
      </c>
      <c r="D11" s="30">
        <v>1540000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28</v>
      </c>
      <c r="D12" s="30">
        <v>600000</v>
      </c>
      <c r="E12" s="26"/>
      <c r="F12" s="24"/>
      <c r="G12" s="6"/>
      <c r="H12" s="22"/>
      <c r="I12" s="6"/>
    </row>
    <row r="13" spans="1:9" ht="13.5">
      <c r="A13" s="5"/>
      <c r="B13" s="19"/>
      <c r="C13" s="29" t="s">
        <v>27</v>
      </c>
      <c r="D13" s="30">
        <v>260000</v>
      </c>
      <c r="E13" s="26"/>
      <c r="F13" s="24"/>
      <c r="G13" s="6"/>
      <c r="H13" s="22"/>
      <c r="I13" s="6"/>
    </row>
    <row r="14" spans="1:9" ht="13.5">
      <c r="A14" s="5"/>
      <c r="B14" s="19"/>
      <c r="C14" s="29"/>
      <c r="D14" s="30"/>
      <c r="E14" s="26"/>
      <c r="F14" s="24"/>
      <c r="G14" s="6"/>
      <c r="H14" s="22"/>
      <c r="I14" s="6"/>
    </row>
    <row r="15" spans="1:9" ht="13.5">
      <c r="A15" s="5">
        <v>2</v>
      </c>
      <c r="B15" s="19" t="s">
        <v>35</v>
      </c>
      <c r="C15" s="27">
        <v>1800000</v>
      </c>
      <c r="D15" s="30">
        <f>SUM(D16:D18)</f>
        <v>1800000</v>
      </c>
      <c r="E15" s="26">
        <f>(D15*100)/C15</f>
        <v>100</v>
      </c>
      <c r="F15" s="24">
        <v>0.3834</v>
      </c>
      <c r="G15" s="24">
        <v>0.4051</v>
      </c>
      <c r="H15" s="22">
        <f>(G15*100)/F15-100</f>
        <v>5.659885237350039</v>
      </c>
      <c r="I15" s="6">
        <f>FLOOR(G15,0.00001)*D15</f>
        <v>729180</v>
      </c>
    </row>
    <row r="16" spans="1:9" ht="13.5">
      <c r="A16" s="5"/>
      <c r="B16" s="19"/>
      <c r="C16" s="29" t="s">
        <v>25</v>
      </c>
      <c r="D16" s="30">
        <v>800000</v>
      </c>
      <c r="E16" s="26"/>
      <c r="F16" s="24"/>
      <c r="G16" s="24"/>
      <c r="H16" s="22"/>
      <c r="I16" s="6"/>
    </row>
    <row r="17" spans="1:9" ht="13.5">
      <c r="A17" s="5"/>
      <c r="B17" s="19"/>
      <c r="C17" s="29" t="s">
        <v>26</v>
      </c>
      <c r="D17" s="30">
        <v>500000</v>
      </c>
      <c r="E17" s="26"/>
      <c r="F17" s="24"/>
      <c r="G17" s="24"/>
      <c r="H17" s="22"/>
      <c r="I17" s="6"/>
    </row>
    <row r="18" spans="1:9" ht="13.5">
      <c r="A18" s="5"/>
      <c r="B18" s="19"/>
      <c r="C18" s="29" t="s">
        <v>28</v>
      </c>
      <c r="D18" s="30">
        <v>500000</v>
      </c>
      <c r="E18" s="26"/>
      <c r="F18" s="24"/>
      <c r="G18" s="24"/>
      <c r="H18" s="22"/>
      <c r="I18" s="6"/>
    </row>
    <row r="19" spans="1:9" ht="13.5">
      <c r="A19" s="5"/>
      <c r="B19" s="19"/>
      <c r="C19" s="27"/>
      <c r="D19" s="30"/>
      <c r="E19" s="26"/>
      <c r="F19" s="24"/>
      <c r="G19" s="24"/>
      <c r="H19" s="22"/>
      <c r="I19" s="6"/>
    </row>
    <row r="20" spans="1:9" ht="13.5">
      <c r="A20" s="5">
        <v>3</v>
      </c>
      <c r="B20" s="19" t="s">
        <v>23</v>
      </c>
      <c r="C20" s="27">
        <v>0</v>
      </c>
      <c r="D20" s="30">
        <f>SUM(D21:D22)</f>
        <v>0</v>
      </c>
      <c r="E20" s="22">
        <v>0</v>
      </c>
      <c r="F20" s="22">
        <v>0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38</v>
      </c>
      <c r="D21" s="30"/>
      <c r="E21" s="26"/>
      <c r="F21" s="24"/>
      <c r="G21" s="24"/>
      <c r="H21" s="22"/>
      <c r="I21" s="6"/>
    </row>
    <row r="22" spans="1:9" ht="13.5">
      <c r="A22" s="5"/>
      <c r="B22" s="19"/>
      <c r="C22" s="29"/>
      <c r="D22" s="30"/>
      <c r="E22" s="26"/>
      <c r="F22" s="24"/>
      <c r="G22" s="24"/>
      <c r="H22" s="22"/>
      <c r="I22" s="6"/>
    </row>
    <row r="23" spans="1:9" ht="13.5">
      <c r="A23" s="5">
        <v>4</v>
      </c>
      <c r="B23" s="19" t="s">
        <v>36</v>
      </c>
      <c r="C23" s="27">
        <v>7090645</v>
      </c>
      <c r="D23" s="30">
        <f>SUM(D24:D27)</f>
        <v>7090645</v>
      </c>
      <c r="E23" s="26">
        <f>(D23*100)/C23</f>
        <v>100</v>
      </c>
      <c r="F23" s="24">
        <v>0.3834</v>
      </c>
      <c r="G23" s="24">
        <v>0.3855</v>
      </c>
      <c r="H23" s="22">
        <f>(G23*100)/F23-100</f>
        <v>0.5477308294209706</v>
      </c>
      <c r="I23" s="6">
        <f>FLOOR(G23,0.00001)*D23</f>
        <v>2733443.6475</v>
      </c>
    </row>
    <row r="24" spans="1:9" ht="13.5">
      <c r="A24" s="5"/>
      <c r="B24" s="19"/>
      <c r="C24" s="29" t="s">
        <v>39</v>
      </c>
      <c r="D24" s="30">
        <v>800000</v>
      </c>
      <c r="E24" s="26"/>
      <c r="F24" s="24"/>
      <c r="G24" s="24"/>
      <c r="H24" s="22"/>
      <c r="I24" s="6"/>
    </row>
    <row r="25" spans="1:9" ht="13.5">
      <c r="A25" s="5"/>
      <c r="B25" s="19"/>
      <c r="C25" s="29" t="s">
        <v>25</v>
      </c>
      <c r="D25" s="30">
        <v>1687500</v>
      </c>
      <c r="E25" s="26"/>
      <c r="F25" s="24"/>
      <c r="G25" s="24"/>
      <c r="H25" s="22"/>
      <c r="I25" s="6"/>
    </row>
    <row r="26" spans="1:9" ht="13.5">
      <c r="A26" s="5"/>
      <c r="B26" s="19"/>
      <c r="C26" s="29" t="s">
        <v>26</v>
      </c>
      <c r="D26" s="30">
        <v>2800000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27</v>
      </c>
      <c r="D27" s="30">
        <v>1803145</v>
      </c>
      <c r="E27" s="26"/>
      <c r="F27" s="24"/>
      <c r="G27" s="24"/>
      <c r="H27" s="22"/>
      <c r="I27" s="6"/>
    </row>
    <row r="28" spans="1:9" ht="13.5">
      <c r="A28" s="5"/>
      <c r="B28" s="19"/>
      <c r="C28" s="29"/>
      <c r="D28" s="30"/>
      <c r="E28" s="26"/>
      <c r="F28" s="24"/>
      <c r="G28" s="24"/>
      <c r="H28" s="22"/>
      <c r="I28" s="6"/>
    </row>
    <row r="29" spans="1:9" ht="13.5">
      <c r="A29" s="5">
        <v>5</v>
      </c>
      <c r="B29" s="19" t="s">
        <v>36</v>
      </c>
      <c r="C29" s="27">
        <v>115880</v>
      </c>
      <c r="D29" s="30">
        <f>SUM(D30:D31)</f>
        <v>115880</v>
      </c>
      <c r="E29" s="26">
        <f>(D29*100)/C29</f>
        <v>100</v>
      </c>
      <c r="F29" s="24">
        <v>0.3834</v>
      </c>
      <c r="G29" s="24">
        <v>0.3834</v>
      </c>
      <c r="H29" s="22">
        <f>(G29*100)/F29-100</f>
        <v>0</v>
      </c>
      <c r="I29" s="6">
        <f>FLOOR(G29,0.00001)*D29</f>
        <v>44428.392</v>
      </c>
    </row>
    <row r="30" spans="1:9" ht="13.5">
      <c r="A30" s="5"/>
      <c r="B30" s="19"/>
      <c r="C30" s="29" t="s">
        <v>26</v>
      </c>
      <c r="D30" s="30">
        <v>115880</v>
      </c>
      <c r="E30" s="26"/>
      <c r="F30" s="24"/>
      <c r="G30" s="24"/>
      <c r="H30" s="22"/>
      <c r="I30" s="6"/>
    </row>
    <row r="31" spans="1:9" ht="13.5">
      <c r="A31" s="5"/>
      <c r="B31" s="19"/>
      <c r="C31" s="29"/>
      <c r="D31" s="30"/>
      <c r="E31" s="26"/>
      <c r="F31" s="24"/>
      <c r="G31" s="24"/>
      <c r="H31" s="22"/>
      <c r="I31" s="6"/>
    </row>
    <row r="32" spans="1:9" ht="13.5">
      <c r="A32" s="5">
        <v>6</v>
      </c>
      <c r="B32" s="19" t="s">
        <v>37</v>
      </c>
      <c r="C32" s="27">
        <v>7796995</v>
      </c>
      <c r="D32" s="30">
        <f>SUM(D33:D35)</f>
        <v>7796995</v>
      </c>
      <c r="E32" s="26">
        <f>(D32*100)/C32</f>
        <v>100</v>
      </c>
      <c r="F32" s="24">
        <v>0.3834</v>
      </c>
      <c r="G32" s="24">
        <v>0.4161</v>
      </c>
      <c r="H32" s="22">
        <f>(G32*100)/F32-100</f>
        <v>8.528951486697963</v>
      </c>
      <c r="I32" s="6">
        <f>FLOOR(G32,0.00001)*D32</f>
        <v>3244329.6195</v>
      </c>
    </row>
    <row r="33" spans="1:9" ht="13.5">
      <c r="A33" s="5"/>
      <c r="B33" s="19"/>
      <c r="C33" s="29" t="s">
        <v>25</v>
      </c>
      <c r="D33" s="30">
        <v>300000</v>
      </c>
      <c r="E33" s="26"/>
      <c r="F33" s="24"/>
      <c r="G33" s="24"/>
      <c r="H33" s="22"/>
      <c r="I33" s="6"/>
    </row>
    <row r="34" spans="1:9" ht="13.5">
      <c r="A34" s="5"/>
      <c r="B34" s="19"/>
      <c r="C34" s="29" t="s">
        <v>26</v>
      </c>
      <c r="D34" s="30">
        <v>3000000</v>
      </c>
      <c r="E34" s="26"/>
      <c r="F34" s="24"/>
      <c r="G34" s="24"/>
      <c r="H34" s="22"/>
      <c r="I34" s="6"/>
    </row>
    <row r="35" spans="1:9" ht="13.5">
      <c r="A35" s="5"/>
      <c r="B35" s="19"/>
      <c r="C35" s="29" t="s">
        <v>27</v>
      </c>
      <c r="D35" s="30">
        <v>4496995</v>
      </c>
      <c r="E35" s="26"/>
      <c r="F35" s="24"/>
      <c r="G35" s="24"/>
      <c r="H35" s="22"/>
      <c r="I35" s="6"/>
    </row>
    <row r="36" spans="1:9" ht="13.5">
      <c r="A36" s="5"/>
      <c r="B36" s="19"/>
      <c r="C36" s="29"/>
      <c r="D36" s="30"/>
      <c r="E36" s="26"/>
      <c r="F36" s="24"/>
      <c r="G36" s="24"/>
      <c r="H36" s="22"/>
      <c r="I36" s="6"/>
    </row>
    <row r="37" spans="1:9" ht="13.5">
      <c r="A37" s="5">
        <v>7</v>
      </c>
      <c r="B37" s="19" t="s">
        <v>24</v>
      </c>
      <c r="C37" s="27">
        <v>3293160</v>
      </c>
      <c r="D37" s="30">
        <f>SUM(D38:D39)</f>
        <v>3293160</v>
      </c>
      <c r="E37" s="26">
        <f>(D37*100)/C37</f>
        <v>100</v>
      </c>
      <c r="F37" s="24">
        <v>0.3834</v>
      </c>
      <c r="G37" s="24">
        <v>0.4821</v>
      </c>
      <c r="H37" s="22">
        <f>(G37*100)/F37-100</f>
        <v>25.743348982785577</v>
      </c>
      <c r="I37" s="6">
        <f>FLOOR(G37,0.00001)*D37</f>
        <v>1587632.436</v>
      </c>
    </row>
    <row r="38" spans="1:9" ht="13.5">
      <c r="A38" s="5"/>
      <c r="B38" s="19"/>
      <c r="C38" s="29" t="s">
        <v>28</v>
      </c>
      <c r="D38" s="30">
        <v>240000</v>
      </c>
      <c r="E38" s="26"/>
      <c r="F38" s="24"/>
      <c r="G38" s="24"/>
      <c r="H38" s="22"/>
      <c r="I38" s="6"/>
    </row>
    <row r="39" spans="1:9" ht="13.5">
      <c r="A39" s="5"/>
      <c r="B39" s="19"/>
      <c r="C39" s="29" t="s">
        <v>27</v>
      </c>
      <c r="D39" s="30">
        <v>3053160</v>
      </c>
      <c r="E39" s="26"/>
      <c r="F39" s="24"/>
      <c r="G39" s="24"/>
      <c r="H39" s="22"/>
      <c r="I39" s="6"/>
    </row>
    <row r="40" spans="1:9" ht="13.5">
      <c r="A40" s="5"/>
      <c r="B40" s="19"/>
      <c r="C40" s="29"/>
      <c r="D40" s="30"/>
      <c r="E40" s="26"/>
      <c r="F40" s="24"/>
      <c r="G40" s="24"/>
      <c r="H40" s="22"/>
      <c r="I40" s="6"/>
    </row>
    <row r="41" spans="1:9" ht="13.5">
      <c r="A41" s="5">
        <v>8</v>
      </c>
      <c r="B41" s="19" t="s">
        <v>24</v>
      </c>
      <c r="C41" s="27">
        <v>5266590</v>
      </c>
      <c r="D41" s="30">
        <f>SUM(D42:D45)</f>
        <v>5266590</v>
      </c>
      <c r="E41" s="26">
        <f>(D41*100)/C41</f>
        <v>100</v>
      </c>
      <c r="F41" s="24">
        <v>0.3834</v>
      </c>
      <c r="G41" s="24">
        <v>0.442</v>
      </c>
      <c r="H41" s="22">
        <f>(G41*100)/F41-100</f>
        <v>15.28429838288993</v>
      </c>
      <c r="I41" s="6">
        <f>FLOOR(G41,0.00001)*D41</f>
        <v>2327832.7800000003</v>
      </c>
    </row>
    <row r="42" spans="1:9" ht="13.5">
      <c r="A42" s="5"/>
      <c r="B42" s="19"/>
      <c r="C42" s="29" t="s">
        <v>25</v>
      </c>
      <c r="D42" s="30">
        <v>300000</v>
      </c>
      <c r="E42" s="26"/>
      <c r="F42" s="24"/>
      <c r="G42" s="24"/>
      <c r="H42" s="22"/>
      <c r="I42" s="6"/>
    </row>
    <row r="43" spans="1:9" ht="13.5">
      <c r="A43" s="5"/>
      <c r="B43" s="19"/>
      <c r="C43" s="29" t="s">
        <v>26</v>
      </c>
      <c r="D43" s="30">
        <v>3469590</v>
      </c>
      <c r="E43" s="26"/>
      <c r="F43" s="24"/>
      <c r="G43" s="24"/>
      <c r="H43" s="22"/>
      <c r="I43" s="6"/>
    </row>
    <row r="44" spans="1:9" ht="13.5">
      <c r="A44" s="5"/>
      <c r="B44" s="19"/>
      <c r="C44" s="29" t="s">
        <v>27</v>
      </c>
      <c r="D44" s="30">
        <v>907000</v>
      </c>
      <c r="E44" s="26"/>
      <c r="F44" s="24"/>
      <c r="G44" s="24"/>
      <c r="H44" s="22"/>
      <c r="I44" s="6"/>
    </row>
    <row r="45" spans="1:9" ht="13.5">
      <c r="A45" s="5"/>
      <c r="B45" s="19"/>
      <c r="C45" s="29" t="s">
        <v>29</v>
      </c>
      <c r="D45" s="30">
        <v>590000</v>
      </c>
      <c r="E45" s="26"/>
      <c r="F45" s="24"/>
      <c r="G45" s="24"/>
      <c r="H45" s="22"/>
      <c r="I45" s="6"/>
    </row>
    <row r="46" spans="1:9" ht="13.5">
      <c r="A46" s="5"/>
      <c r="B46" s="19"/>
      <c r="C46" s="29"/>
      <c r="D46" s="30"/>
      <c r="E46" s="26"/>
      <c r="F46" s="24"/>
      <c r="G46" s="24"/>
      <c r="H46" s="22"/>
      <c r="I46" s="6"/>
    </row>
    <row r="47" spans="1:9" ht="13.5">
      <c r="A47" s="10"/>
      <c r="B47" s="13" t="s">
        <v>14</v>
      </c>
      <c r="C47" s="28">
        <f>SUM(C10:C46)</f>
        <v>27763270</v>
      </c>
      <c r="D47" s="31">
        <f>SUM(D10,D15,D20,D23,D29,D32,D37,D41)</f>
        <v>27763270</v>
      </c>
      <c r="E47" s="20">
        <f>(D47*100)/C47</f>
        <v>100</v>
      </c>
      <c r="F47" s="16"/>
      <c r="G47" s="16"/>
      <c r="H47" s="11"/>
      <c r="I47" s="21">
        <f>SUM(I10:I46)</f>
        <v>11641246.875</v>
      </c>
    </row>
    <row r="48" ht="12.75">
      <c r="C48" s="12"/>
    </row>
    <row r="49" spans="1:9" ht="13.5">
      <c r="A49" s="33" t="s">
        <v>20</v>
      </c>
      <c r="B49" s="34"/>
      <c r="C49" s="34"/>
      <c r="D49" s="34"/>
      <c r="E49" s="34"/>
      <c r="F49" s="34"/>
      <c r="G49" s="34"/>
      <c r="H49" s="34"/>
      <c r="I49" s="35"/>
    </row>
    <row r="50" spans="1:9" ht="13.5">
      <c r="A50" s="8"/>
      <c r="B50" s="8"/>
      <c r="C50" s="8"/>
      <c r="D50" s="8"/>
      <c r="E50" s="8"/>
      <c r="F50" s="8"/>
      <c r="G50" s="8"/>
      <c r="H50" s="8"/>
      <c r="I50" s="9"/>
    </row>
    <row r="51" spans="1:9" ht="13.5">
      <c r="A51" s="5">
        <v>9</v>
      </c>
      <c r="B51" s="19" t="s">
        <v>40</v>
      </c>
      <c r="C51" s="27">
        <v>31900</v>
      </c>
      <c r="D51" s="30">
        <f>SUM(D52:D52)</f>
        <v>0</v>
      </c>
      <c r="E51" s="26">
        <f>(D51*100)/C51</f>
        <v>0</v>
      </c>
      <c r="F51" s="24">
        <v>0.4667</v>
      </c>
      <c r="G51" s="22">
        <v>0</v>
      </c>
      <c r="H51" s="22">
        <v>0</v>
      </c>
      <c r="I51" s="6">
        <f>FLOOR(G51,0.00001)*D51</f>
        <v>0</v>
      </c>
    </row>
    <row r="52" spans="1:9" ht="13.5">
      <c r="A52" s="5"/>
      <c r="B52" s="19"/>
      <c r="C52" s="29" t="s">
        <v>30</v>
      </c>
      <c r="D52" s="30"/>
      <c r="E52" s="26"/>
      <c r="F52" s="24"/>
      <c r="G52" s="24"/>
      <c r="H52" s="22"/>
      <c r="I52" s="6"/>
    </row>
    <row r="53" spans="1:9" ht="13.5">
      <c r="A53" s="5"/>
      <c r="B53" s="19"/>
      <c r="C53" s="29"/>
      <c r="D53" s="30"/>
      <c r="E53" s="26"/>
      <c r="F53" s="24"/>
      <c r="G53" s="24"/>
      <c r="H53" s="22"/>
      <c r="I53" s="6"/>
    </row>
    <row r="54" spans="1:9" ht="13.5">
      <c r="A54" s="10"/>
      <c r="B54" s="13" t="s">
        <v>14</v>
      </c>
      <c r="C54" s="28">
        <f>SUM(C51:C53)</f>
        <v>31900</v>
      </c>
      <c r="D54" s="31">
        <f>SUM(D51)</f>
        <v>0</v>
      </c>
      <c r="E54" s="20">
        <f>(D54*100)/C54</f>
        <v>0</v>
      </c>
      <c r="F54" s="16"/>
      <c r="G54" s="16"/>
      <c r="H54" s="11"/>
      <c r="I54" s="21">
        <f>SUM(I51:I53)</f>
        <v>0</v>
      </c>
    </row>
    <row r="55" ht="12.75">
      <c r="C55" s="12"/>
    </row>
    <row r="56" spans="1:9" ht="13.5">
      <c r="A56" s="33" t="s">
        <v>21</v>
      </c>
      <c r="B56" s="34"/>
      <c r="C56" s="34"/>
      <c r="D56" s="34"/>
      <c r="E56" s="34"/>
      <c r="F56" s="34"/>
      <c r="G56" s="34"/>
      <c r="H56" s="34"/>
      <c r="I56" s="35"/>
    </row>
    <row r="57" spans="1:9" ht="13.5">
      <c r="A57" s="8"/>
      <c r="B57" s="8"/>
      <c r="C57" s="8"/>
      <c r="D57" s="8"/>
      <c r="E57" s="8"/>
      <c r="F57" s="8"/>
      <c r="G57" s="8"/>
      <c r="H57" s="8"/>
      <c r="I57" s="9"/>
    </row>
    <row r="58" spans="1:9" ht="13.5">
      <c r="A58" s="5">
        <v>10</v>
      </c>
      <c r="B58" s="19" t="s">
        <v>41</v>
      </c>
      <c r="C58" s="27">
        <v>3000000</v>
      </c>
      <c r="D58" s="30">
        <f>SUM(D59:D62)</f>
        <v>3000000</v>
      </c>
      <c r="E58" s="26">
        <f>(D58*100)/C58</f>
        <v>100</v>
      </c>
      <c r="F58" s="24">
        <v>0.2667</v>
      </c>
      <c r="G58" s="24">
        <v>0.3001</v>
      </c>
      <c r="H58" s="22">
        <f>(G58*100)/F58-100</f>
        <v>12.52343457067866</v>
      </c>
      <c r="I58" s="6">
        <f>FLOOR(G58,0.00001)*D58</f>
        <v>900300.0000000001</v>
      </c>
    </row>
    <row r="59" spans="1:9" ht="13.5">
      <c r="A59" s="5"/>
      <c r="B59" s="19"/>
      <c r="C59" s="29" t="s">
        <v>32</v>
      </c>
      <c r="D59" s="27">
        <v>1000000</v>
      </c>
      <c r="E59" s="23"/>
      <c r="F59" s="24"/>
      <c r="G59" s="25"/>
      <c r="H59" s="22"/>
      <c r="I59" s="6"/>
    </row>
    <row r="60" spans="1:9" ht="13.5">
      <c r="A60" s="5"/>
      <c r="B60" s="19"/>
      <c r="C60" s="29" t="s">
        <v>33</v>
      </c>
      <c r="D60" s="27">
        <v>1366000</v>
      </c>
      <c r="E60" s="23"/>
      <c r="F60" s="24"/>
      <c r="G60" s="25"/>
      <c r="H60" s="22"/>
      <c r="I60" s="6"/>
    </row>
    <row r="61" spans="1:9" ht="13.5">
      <c r="A61" s="5"/>
      <c r="B61" s="19"/>
      <c r="C61" s="29" t="s">
        <v>34</v>
      </c>
      <c r="D61" s="27">
        <v>600000</v>
      </c>
      <c r="E61" s="23"/>
      <c r="F61" s="24"/>
      <c r="G61" s="25"/>
      <c r="H61" s="22"/>
      <c r="I61" s="6"/>
    </row>
    <row r="62" spans="1:9" ht="13.5">
      <c r="A62" s="5"/>
      <c r="B62" s="19"/>
      <c r="C62" s="29" t="s">
        <v>27</v>
      </c>
      <c r="D62" s="27">
        <v>34000</v>
      </c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11</v>
      </c>
      <c r="B64" s="19" t="s">
        <v>22</v>
      </c>
      <c r="C64" s="27">
        <v>1492140</v>
      </c>
      <c r="D64" s="30">
        <f>SUM(D65:D67)</f>
        <v>1492140</v>
      </c>
      <c r="E64" s="26">
        <f>(D64*100)/C64</f>
        <v>100</v>
      </c>
      <c r="F64" s="24">
        <v>0.2667</v>
      </c>
      <c r="G64" s="24">
        <v>0.2905</v>
      </c>
      <c r="H64" s="22">
        <f>(G64*100)/F64-100</f>
        <v>8.923884514435684</v>
      </c>
      <c r="I64" s="6">
        <f>FLOOR(G64,0.00001)*D64</f>
        <v>433466.67000000004</v>
      </c>
    </row>
    <row r="65" spans="1:9" ht="13.5">
      <c r="A65" s="5"/>
      <c r="B65" s="19"/>
      <c r="C65" s="29" t="s">
        <v>32</v>
      </c>
      <c r="D65" s="27">
        <v>300000</v>
      </c>
      <c r="E65" s="23"/>
      <c r="F65" s="24"/>
      <c r="G65" s="25"/>
      <c r="H65" s="22"/>
      <c r="I65" s="6"/>
    </row>
    <row r="66" spans="1:9" ht="13.5">
      <c r="A66" s="5"/>
      <c r="B66" s="19"/>
      <c r="C66" s="29" t="s">
        <v>33</v>
      </c>
      <c r="D66" s="27">
        <v>112000</v>
      </c>
      <c r="E66" s="23"/>
      <c r="F66" s="24"/>
      <c r="G66" s="25"/>
      <c r="H66" s="22"/>
      <c r="I66" s="6"/>
    </row>
    <row r="67" spans="1:9" ht="13.5">
      <c r="A67" s="5"/>
      <c r="B67" s="19"/>
      <c r="C67" s="29" t="s">
        <v>31</v>
      </c>
      <c r="D67" s="27">
        <v>1080140</v>
      </c>
      <c r="E67" s="23"/>
      <c r="F67" s="24"/>
      <c r="G67" s="25"/>
      <c r="H67" s="22"/>
      <c r="I67" s="6"/>
    </row>
    <row r="68" spans="1:9" ht="13.5">
      <c r="A68" s="5"/>
      <c r="B68" s="19"/>
      <c r="C68" s="29"/>
      <c r="D68" s="27"/>
      <c r="E68" s="23"/>
      <c r="F68" s="24"/>
      <c r="G68" s="25"/>
      <c r="H68" s="22"/>
      <c r="I68" s="6"/>
    </row>
    <row r="69" spans="1:9" ht="13.5">
      <c r="A69" s="5">
        <v>12</v>
      </c>
      <c r="B69" s="19" t="s">
        <v>22</v>
      </c>
      <c r="C69" s="27">
        <v>5261582</v>
      </c>
      <c r="D69" s="30">
        <f>SUM(D70:D73)</f>
        <v>5261582</v>
      </c>
      <c r="E69" s="26">
        <f>(D69*100)/C69</f>
        <v>100</v>
      </c>
      <c r="F69" s="24">
        <v>0.2667</v>
      </c>
      <c r="G69" s="24">
        <v>0.3034</v>
      </c>
      <c r="H69" s="22">
        <f>(G69*100)/F69-100</f>
        <v>13.760779902512184</v>
      </c>
      <c r="I69" s="6">
        <f>FLOOR(G69,0.00001)*D69</f>
        <v>1596363.9788</v>
      </c>
    </row>
    <row r="70" spans="1:9" ht="13.5">
      <c r="A70" s="5"/>
      <c r="B70" s="19"/>
      <c r="C70" s="29" t="s">
        <v>32</v>
      </c>
      <c r="D70" s="27">
        <v>149582</v>
      </c>
      <c r="E70" s="23"/>
      <c r="F70" s="24"/>
      <c r="G70" s="25"/>
      <c r="H70" s="22"/>
      <c r="I70" s="6"/>
    </row>
    <row r="71" spans="1:9" ht="13.5">
      <c r="A71" s="5"/>
      <c r="B71" s="19"/>
      <c r="C71" s="29" t="s">
        <v>33</v>
      </c>
      <c r="D71" s="27">
        <v>112000</v>
      </c>
      <c r="E71" s="23"/>
      <c r="F71" s="24"/>
      <c r="G71" s="25"/>
      <c r="H71" s="22"/>
      <c r="I71" s="6"/>
    </row>
    <row r="72" spans="1:9" ht="13.5">
      <c r="A72" s="5"/>
      <c r="B72" s="19"/>
      <c r="C72" s="29" t="s">
        <v>28</v>
      </c>
      <c r="D72" s="27">
        <v>500000</v>
      </c>
      <c r="E72" s="23"/>
      <c r="F72" s="24"/>
      <c r="G72" s="25"/>
      <c r="H72" s="22"/>
      <c r="I72" s="6"/>
    </row>
    <row r="73" spans="1:9" ht="13.5">
      <c r="A73" s="5"/>
      <c r="B73" s="19"/>
      <c r="C73" s="29" t="s">
        <v>31</v>
      </c>
      <c r="D73" s="27">
        <v>4500000</v>
      </c>
      <c r="E73" s="23"/>
      <c r="F73" s="24"/>
      <c r="G73" s="25"/>
      <c r="H73" s="22"/>
      <c r="I73" s="6"/>
    </row>
    <row r="74" spans="1:9" ht="13.5">
      <c r="A74" s="5"/>
      <c r="B74" s="19"/>
      <c r="C74" s="29"/>
      <c r="D74" s="27"/>
      <c r="E74" s="23"/>
      <c r="F74" s="24"/>
      <c r="G74" s="25"/>
      <c r="H74" s="22"/>
      <c r="I74" s="6"/>
    </row>
    <row r="75" spans="1:9" ht="13.5">
      <c r="A75" s="5">
        <v>13</v>
      </c>
      <c r="B75" s="19" t="s">
        <v>42</v>
      </c>
      <c r="C75" s="27">
        <v>7800000</v>
      </c>
      <c r="D75" s="30">
        <f>SUM(D76:D79)</f>
        <v>7800000</v>
      </c>
      <c r="E75" s="26">
        <f>(D75*100)/C75</f>
        <v>100</v>
      </c>
      <c r="F75" s="24">
        <v>0.2667</v>
      </c>
      <c r="G75" s="24">
        <v>0.31</v>
      </c>
      <c r="H75" s="22">
        <f>(G75*100)/F75-100</f>
        <v>16.23547056617923</v>
      </c>
      <c r="I75" s="6">
        <f>FLOOR(G75,0.00001)*D75</f>
        <v>2418000</v>
      </c>
    </row>
    <row r="76" spans="1:9" ht="13.5">
      <c r="A76" s="5"/>
      <c r="B76" s="19"/>
      <c r="C76" s="29" t="s">
        <v>33</v>
      </c>
      <c r="D76" s="27">
        <v>1292000</v>
      </c>
      <c r="E76" s="23"/>
      <c r="F76" s="24"/>
      <c r="G76" s="25"/>
      <c r="H76" s="22"/>
      <c r="I76" s="6"/>
    </row>
    <row r="77" spans="1:9" ht="13.5">
      <c r="A77" s="5"/>
      <c r="B77" s="19"/>
      <c r="C77" s="29" t="s">
        <v>25</v>
      </c>
      <c r="D77" s="27">
        <v>508000</v>
      </c>
      <c r="E77" s="23"/>
      <c r="F77" s="24"/>
      <c r="G77" s="25"/>
      <c r="H77" s="22"/>
      <c r="I77" s="6"/>
    </row>
    <row r="78" spans="1:9" ht="13.5">
      <c r="A78" s="5"/>
      <c r="B78" s="19"/>
      <c r="C78" s="29" t="s">
        <v>28</v>
      </c>
      <c r="D78" s="27">
        <v>3000000</v>
      </c>
      <c r="E78" s="23"/>
      <c r="F78" s="24"/>
      <c r="G78" s="25"/>
      <c r="H78" s="22"/>
      <c r="I78" s="6"/>
    </row>
    <row r="79" spans="1:9" ht="13.5">
      <c r="A79" s="5"/>
      <c r="B79" s="19"/>
      <c r="C79" s="29" t="s">
        <v>31</v>
      </c>
      <c r="D79" s="27">
        <v>3000000</v>
      </c>
      <c r="E79" s="23"/>
      <c r="F79" s="24"/>
      <c r="G79" s="25"/>
      <c r="H79" s="22"/>
      <c r="I79" s="6"/>
    </row>
    <row r="80" spans="1:9" ht="13.5">
      <c r="A80" s="5"/>
      <c r="B80" s="19"/>
      <c r="C80" s="29"/>
      <c r="D80" s="27"/>
      <c r="E80" s="23"/>
      <c r="F80" s="24"/>
      <c r="G80" s="25"/>
      <c r="H80" s="22"/>
      <c r="I80" s="6"/>
    </row>
    <row r="81" spans="1:9" ht="13.5">
      <c r="A81" s="10"/>
      <c r="B81" s="13" t="s">
        <v>14</v>
      </c>
      <c r="C81" s="28">
        <f>SUM(C58,C64,C69,C75)</f>
        <v>17553722</v>
      </c>
      <c r="D81" s="31">
        <f>SUM(D58,D64,D69,D75)</f>
        <v>17553722</v>
      </c>
      <c r="E81" s="20">
        <f>(D81*100)/C81</f>
        <v>100</v>
      </c>
      <c r="F81" s="16"/>
      <c r="G81" s="16"/>
      <c r="H81" s="11"/>
      <c r="I81" s="21">
        <f>SUM(I58:I80)</f>
        <v>5348130.648800001</v>
      </c>
    </row>
    <row r="82" spans="1:9" ht="13.5">
      <c r="A82" s="5"/>
      <c r="B82" s="19"/>
      <c r="C82" s="29"/>
      <c r="D82" s="27"/>
      <c r="E82" s="23"/>
      <c r="F82" s="24"/>
      <c r="G82" s="25"/>
      <c r="H82" s="22"/>
      <c r="I82" s="6"/>
    </row>
    <row r="83" spans="1:9" ht="13.5">
      <c r="A83" s="14"/>
      <c r="B83" s="13" t="s">
        <v>12</v>
      </c>
      <c r="C83" s="28">
        <f>SUM(C47,C54,C81)</f>
        <v>45348892</v>
      </c>
      <c r="D83" s="28">
        <f>SUM(D47,D54,D81)</f>
        <v>45316992</v>
      </c>
      <c r="E83" s="20">
        <f>(D83*100)/C83</f>
        <v>99.9296564952458</v>
      </c>
      <c r="F83" s="15"/>
      <c r="G83" s="15"/>
      <c r="H83" s="15"/>
      <c r="I83" s="32">
        <f>SUM(I47,I54,I81)</f>
        <v>16989377.5238</v>
      </c>
    </row>
  </sheetData>
  <sheetProtection/>
  <mergeCells count="4">
    <mergeCell ref="A2:I2"/>
    <mergeCell ref="A8:I8"/>
    <mergeCell ref="A56:I56"/>
    <mergeCell ref="A49:I4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2011-01-26T20:49:42Z</cp:lastPrinted>
  <dcterms:created xsi:type="dcterms:W3CDTF">2005-05-09T20:19:33Z</dcterms:created>
  <dcterms:modified xsi:type="dcterms:W3CDTF">2011-02-02T13:12:05Z</dcterms:modified>
  <cp:category/>
  <cp:version/>
  <cp:contentType/>
  <cp:contentStatus/>
</cp:coreProperties>
</file>