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7 MILHO VENDA 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<sst xmlns="http://schemas.openxmlformats.org/spreadsheetml/2006/main" count="76" uniqueCount="47">
  <si>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</si>
  <si>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</si>
  <si>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</si>
  <si>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</si>
  <si>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</si>
  <si>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</si>
  <si>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</si>
  <si>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</si>
  <si>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</si>
  <si>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</si>
  <si>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</si>
  <si>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</si>
  <si>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</si>
  <si>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</si>
  <si>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</si>
  <si>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</si>
  <si>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</si>
  <si>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</si>
  <si>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</si>
  <si>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</si>
  <si>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</si>
  <si>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MG</t>
  </si>
  <si>
    <t>MT</t>
  </si>
  <si>
    <t>Sorriso</t>
  </si>
  <si>
    <t>Ipiranga do Norte</t>
  </si>
  <si>
    <t>Capinopolis</t>
  </si>
  <si>
    <t>Conceição das Alagoas</t>
  </si>
  <si>
    <t>Frutal</t>
  </si>
  <si>
    <t>Ituiutaba</t>
  </si>
  <si>
    <t>Uberlândia</t>
  </si>
  <si>
    <t>Maracaju</t>
  </si>
  <si>
    <t>Roncador</t>
  </si>
  <si>
    <t>São Miguel do Iguaçu</t>
  </si>
  <si>
    <t>Dianópolis</t>
  </si>
  <si>
    <t>TO</t>
  </si>
  <si>
    <t xml:space="preserve">        AVISO DE VENDA DE MILHO EM GRÃOS – Nº 027/11 - 02/02/2011</t>
  </si>
  <si>
    <t>Tapura</t>
  </si>
  <si>
    <t>Três Barras do Parana</t>
  </si>
  <si>
    <t>RETIRADO</t>
  </si>
  <si>
    <t>BBM UB</t>
  </si>
  <si>
    <t>BMCS</t>
  </si>
  <si>
    <t>BCSP</t>
  </si>
  <si>
    <t>BNM</t>
  </si>
  <si>
    <t>BBM GO</t>
  </si>
  <si>
    <t>BCMMT</t>
  </si>
  <si>
    <t>BCMM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</si>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</sst>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workbookViewId="0" topLeftCell="A82">
      <selection activeCell="G82" sqref="G8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35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25</v>
      </c>
      <c r="C10" s="29">
        <v>7196260</v>
      </c>
      <c r="D10" s="32">
        <f>SUM(D11:D11)</f>
        <v>0</v>
      </c>
      <c r="E10" s="28">
        <f>(D10*100)/C10</f>
        <v>0</v>
      </c>
      <c r="F10" s="26">
        <v>0.4667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38</v>
      </c>
      <c r="D11" s="32"/>
      <c r="E11" s="28"/>
      <c r="F11" s="26"/>
      <c r="G11" s="26"/>
      <c r="H11" s="24"/>
      <c r="I11" s="7"/>
    </row>
    <row r="12" spans="1:9" ht="13.5">
      <c r="A12" s="5"/>
      <c r="B12" s="21"/>
      <c r="C12" s="31"/>
      <c r="D12" s="32"/>
      <c r="E12" s="28"/>
      <c r="F12" s="26"/>
      <c r="G12" s="26"/>
      <c r="H12" s="24"/>
      <c r="I12" s="7"/>
    </row>
    <row r="13" spans="1:9" ht="13.5">
      <c r="A13" s="5">
        <v>2</v>
      </c>
      <c r="B13" s="21" t="s">
        <v>25</v>
      </c>
      <c r="C13" s="29">
        <v>5091127</v>
      </c>
      <c r="D13" s="32">
        <f>SUM(D14:D14)</f>
        <v>0</v>
      </c>
      <c r="E13" s="28">
        <f>(D13*100)/C13</f>
        <v>0</v>
      </c>
      <c r="F13" s="26">
        <v>0.4667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38</v>
      </c>
      <c r="D14" s="32"/>
      <c r="E14" s="28"/>
      <c r="F14" s="26"/>
      <c r="G14" s="26"/>
      <c r="H14" s="24"/>
      <c r="I14" s="7"/>
    </row>
    <row r="15" spans="1:9" ht="13.5">
      <c r="A15" s="5"/>
      <c r="B15" s="21"/>
      <c r="C15" s="31"/>
      <c r="D15" s="32"/>
      <c r="E15" s="28"/>
      <c r="F15" s="26"/>
      <c r="G15" s="26"/>
      <c r="H15" s="24"/>
      <c r="I15" s="7"/>
    </row>
    <row r="16" spans="1:9" ht="13.5">
      <c r="A16" s="5">
        <v>3</v>
      </c>
      <c r="B16" s="21" t="s">
        <v>26</v>
      </c>
      <c r="C16" s="29">
        <v>75761</v>
      </c>
      <c r="D16" s="32">
        <f>SUM(D17:D17)</f>
        <v>0</v>
      </c>
      <c r="E16" s="28">
        <f>(D16*100)/C16</f>
        <v>0</v>
      </c>
      <c r="F16" s="26">
        <v>0.4667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38</v>
      </c>
      <c r="D17" s="32"/>
      <c r="E17" s="28"/>
      <c r="F17" s="26"/>
      <c r="G17" s="26"/>
      <c r="H17" s="24"/>
      <c r="I17" s="7"/>
    </row>
    <row r="18" spans="1:9" ht="13.5">
      <c r="A18" s="5"/>
      <c r="B18" s="21"/>
      <c r="C18" s="31"/>
      <c r="D18" s="32"/>
      <c r="E18" s="28"/>
      <c r="F18" s="26"/>
      <c r="G18" s="26"/>
      <c r="H18" s="24"/>
      <c r="I18" s="7"/>
    </row>
    <row r="19" spans="1:9" ht="13.5">
      <c r="A19" s="5">
        <v>4</v>
      </c>
      <c r="B19" s="21" t="s">
        <v>27</v>
      </c>
      <c r="C19" s="29">
        <v>495687</v>
      </c>
      <c r="D19" s="32">
        <f>SUM(D20:D20)</f>
        <v>200000</v>
      </c>
      <c r="E19" s="28">
        <f>(D19*100)/C19</f>
        <v>40.34804221212176</v>
      </c>
      <c r="F19" s="26">
        <v>0.4667</v>
      </c>
      <c r="G19" s="26">
        <v>0.4667</v>
      </c>
      <c r="H19" s="24">
        <f>(G19*100)/F19-100</f>
        <v>0</v>
      </c>
      <c r="I19" s="7">
        <f>FLOOR(G19,0.00001)*D19</f>
        <v>93340.00000000001</v>
      </c>
    </row>
    <row r="20" spans="1:9" ht="13.5">
      <c r="A20" s="5"/>
      <c r="B20" s="21"/>
      <c r="C20" s="31" t="s">
        <v>39</v>
      </c>
      <c r="D20" s="32">
        <v>200000</v>
      </c>
      <c r="E20" s="28"/>
      <c r="F20" s="26"/>
      <c r="G20" s="26"/>
      <c r="H20" s="24"/>
      <c r="I20" s="7"/>
    </row>
    <row r="21" spans="1:9" ht="13.5">
      <c r="A21" s="5"/>
      <c r="B21" s="21"/>
      <c r="C21" s="31"/>
      <c r="D21" s="32"/>
      <c r="E21" s="28"/>
      <c r="F21" s="26"/>
      <c r="G21" s="26"/>
      <c r="H21" s="24"/>
      <c r="I21" s="7"/>
    </row>
    <row r="22" spans="1:9" ht="13.5">
      <c r="A22" s="5">
        <v>5</v>
      </c>
      <c r="B22" s="21" t="s">
        <v>27</v>
      </c>
      <c r="C22" s="29">
        <v>7110820</v>
      </c>
      <c r="D22" s="32">
        <f>SUM(D23:D23)</f>
        <v>150000</v>
      </c>
      <c r="E22" s="28">
        <f>(D22*100)/C22</f>
        <v>2.1094613560742643</v>
      </c>
      <c r="F22" s="26">
        <v>0.4667</v>
      </c>
      <c r="G22" s="26">
        <v>0.4667</v>
      </c>
      <c r="H22" s="24">
        <f>(G22*100)/F22-100</f>
        <v>0</v>
      </c>
      <c r="I22" s="7">
        <f>FLOOR(G22,0.00001)*D22</f>
        <v>70005.00000000001</v>
      </c>
    </row>
    <row r="23" spans="1:9" ht="13.5">
      <c r="A23" s="5"/>
      <c r="B23" s="21"/>
      <c r="C23" s="31" t="s">
        <v>39</v>
      </c>
      <c r="D23" s="32">
        <v>150000</v>
      </c>
      <c r="E23" s="28"/>
      <c r="F23" s="26"/>
      <c r="G23" s="26"/>
      <c r="H23" s="24"/>
      <c r="I23" s="7"/>
    </row>
    <row r="24" spans="1:9" ht="13.5">
      <c r="A24" s="5"/>
      <c r="B24" s="21"/>
      <c r="C24" s="31"/>
      <c r="D24" s="32"/>
      <c r="E24" s="28"/>
      <c r="F24" s="26"/>
      <c r="G24" s="26"/>
      <c r="H24" s="24"/>
      <c r="I24" s="7"/>
    </row>
    <row r="25" spans="1:9" ht="13.5">
      <c r="A25" s="5">
        <v>6</v>
      </c>
      <c r="B25" s="21" t="s">
        <v>28</v>
      </c>
      <c r="C25" s="29">
        <v>4326590</v>
      </c>
      <c r="D25" s="32">
        <f>SUM(D26:D26)</f>
        <v>900000</v>
      </c>
      <c r="E25" s="28">
        <f>(D25*100)/C25</f>
        <v>20.801601261039295</v>
      </c>
      <c r="F25" s="26">
        <v>0.4667</v>
      </c>
      <c r="G25" s="26">
        <v>0.4667</v>
      </c>
      <c r="H25" s="24">
        <f>(G25*100)/F25-100</f>
        <v>0</v>
      </c>
      <c r="I25" s="7">
        <f>FLOOR(G25,0.00001)*D25</f>
        <v>420030.00000000006</v>
      </c>
    </row>
    <row r="26" spans="1:9" ht="13.5">
      <c r="A26" s="5"/>
      <c r="B26" s="21"/>
      <c r="C26" s="31" t="s">
        <v>39</v>
      </c>
      <c r="D26" s="32">
        <v>900000</v>
      </c>
      <c r="E26" s="28"/>
      <c r="F26" s="26"/>
      <c r="G26" s="26"/>
      <c r="H26" s="24"/>
      <c r="I26" s="7"/>
    </row>
    <row r="27" spans="1:9" ht="13.5">
      <c r="A27" s="5"/>
      <c r="B27" s="21"/>
      <c r="C27" s="31"/>
      <c r="D27" s="32"/>
      <c r="E27" s="28"/>
      <c r="F27" s="26"/>
      <c r="G27" s="26"/>
      <c r="H27" s="24"/>
      <c r="I27" s="7"/>
    </row>
    <row r="28" spans="1:9" ht="13.5">
      <c r="A28" s="5">
        <v>7</v>
      </c>
      <c r="B28" s="21" t="s">
        <v>29</v>
      </c>
      <c r="C28" s="29">
        <v>2497</v>
      </c>
      <c r="D28" s="32">
        <f>SUM(D29:D29)</f>
        <v>0</v>
      </c>
      <c r="E28" s="28">
        <f>(D28*100)/C28</f>
        <v>0</v>
      </c>
      <c r="F28" s="26">
        <v>0.4667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38</v>
      </c>
      <c r="D29" s="32"/>
      <c r="E29" s="28"/>
      <c r="F29" s="26"/>
      <c r="G29" s="26"/>
      <c r="H29" s="24"/>
      <c r="I29" s="7"/>
    </row>
    <row r="30" spans="1:9" ht="13.5">
      <c r="A30" s="5"/>
      <c r="B30" s="21"/>
      <c r="C30" s="31"/>
      <c r="D30" s="32"/>
      <c r="E30" s="28"/>
      <c r="F30" s="26"/>
      <c r="G30" s="26"/>
      <c r="H30" s="24"/>
      <c r="I30" s="7"/>
    </row>
    <row r="31" spans="1:9" ht="13.5">
      <c r="A31" s="11"/>
      <c r="B31" s="14" t="s">
        <v>14</v>
      </c>
      <c r="C31" s="30">
        <f>SUM(C10:C30)</f>
        <v>24298742</v>
      </c>
      <c r="D31" s="33">
        <f>SUM(D10,D13,D16,D19,D22,D25,D28)</f>
        <v>1250000</v>
      </c>
      <c r="E31" s="22">
        <f>(D31*100)/C31</f>
        <v>5.144299239853652</v>
      </c>
      <c r="F31" s="17"/>
      <c r="G31" s="17"/>
      <c r="H31" s="12"/>
      <c r="I31" s="23">
        <f>SUM(I10:I30)</f>
        <v>583375.0000000001</v>
      </c>
    </row>
    <row r="32" ht="12.75">
      <c r="C32" s="13"/>
    </row>
    <row r="33" spans="1:9" ht="13.5">
      <c r="A33" s="35" t="s">
        <v>20</v>
      </c>
      <c r="B33" s="36"/>
      <c r="C33" s="36"/>
      <c r="D33" s="36"/>
      <c r="E33" s="36"/>
      <c r="F33" s="36"/>
      <c r="G33" s="36"/>
      <c r="H33" s="36"/>
      <c r="I33" s="37"/>
    </row>
    <row r="34" spans="1:9" ht="13.5">
      <c r="A34" s="9"/>
      <c r="B34" s="9"/>
      <c r="C34" s="9"/>
      <c r="D34" s="9"/>
      <c r="E34" s="9"/>
      <c r="F34" s="9"/>
      <c r="G34" s="9"/>
      <c r="H34" s="9"/>
      <c r="I34" s="10"/>
    </row>
    <row r="35" spans="1:9" ht="13.5">
      <c r="A35" s="5">
        <v>8</v>
      </c>
      <c r="B35" s="21" t="s">
        <v>30</v>
      </c>
      <c r="C35" s="29">
        <v>105000</v>
      </c>
      <c r="D35" s="32">
        <f>SUM(D36:D36)</f>
        <v>105000</v>
      </c>
      <c r="E35" s="28">
        <f>(D35*100)/C35</f>
        <v>100</v>
      </c>
      <c r="F35" s="26">
        <v>0.3667</v>
      </c>
      <c r="G35" s="26">
        <v>0.3667</v>
      </c>
      <c r="H35" s="24">
        <f>(G35*100)/F35-100</f>
        <v>0</v>
      </c>
      <c r="I35" s="7">
        <f>FLOOR(G35,0.00001)*D35</f>
        <v>38503.5</v>
      </c>
    </row>
    <row r="36" spans="1:9" ht="13.5">
      <c r="A36" s="5"/>
      <c r="B36" s="21"/>
      <c r="C36" s="31" t="s">
        <v>41</v>
      </c>
      <c r="D36" s="29">
        <v>105000</v>
      </c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11"/>
      <c r="B38" s="14" t="s">
        <v>14</v>
      </c>
      <c r="C38" s="30">
        <f>SUM(C35:C37)</f>
        <v>105000</v>
      </c>
      <c r="D38" s="33">
        <f>SUM(D35)</f>
        <v>105000</v>
      </c>
      <c r="E38" s="22">
        <f>(D38*100)/C38</f>
        <v>100</v>
      </c>
      <c r="F38" s="17"/>
      <c r="G38" s="17"/>
      <c r="H38" s="12"/>
      <c r="I38" s="23">
        <f>SUM(I35:I37)</f>
        <v>38503.5</v>
      </c>
    </row>
    <row r="39" ht="12.75">
      <c r="C39" s="13"/>
    </row>
    <row r="40" spans="1:9" ht="13.5">
      <c r="A40" s="35" t="s">
        <v>22</v>
      </c>
      <c r="B40" s="36"/>
      <c r="C40" s="36"/>
      <c r="D40" s="36"/>
      <c r="E40" s="36"/>
      <c r="F40" s="36"/>
      <c r="G40" s="36"/>
      <c r="H40" s="36"/>
      <c r="I40" s="37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9</v>
      </c>
      <c r="B42" s="21" t="s">
        <v>24</v>
      </c>
      <c r="C42" s="29">
        <v>225000</v>
      </c>
      <c r="D42" s="32">
        <f>SUM(D43:D43)</f>
        <v>225000</v>
      </c>
      <c r="E42" s="28">
        <f>(D42*100)/C42</f>
        <v>100</v>
      </c>
      <c r="F42" s="26">
        <v>0.2667</v>
      </c>
      <c r="G42" s="26">
        <v>0.2667</v>
      </c>
      <c r="H42" s="24">
        <f>(G42*100)/F42-100</f>
        <v>0</v>
      </c>
      <c r="I42" s="7">
        <f>FLOOR(G42,0.00001)*D42</f>
        <v>60007.50000000001</v>
      </c>
    </row>
    <row r="43" spans="1:9" ht="13.5">
      <c r="A43" s="5"/>
      <c r="B43" s="21"/>
      <c r="C43" s="31" t="s">
        <v>40</v>
      </c>
      <c r="D43" s="29">
        <v>225000</v>
      </c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24</v>
      </c>
      <c r="C45" s="29">
        <v>389000</v>
      </c>
      <c r="D45" s="32">
        <f>SUM(D46:D48)</f>
        <v>389000</v>
      </c>
      <c r="E45" s="28">
        <f>(D45*100)/C45</f>
        <v>100</v>
      </c>
      <c r="F45" s="26">
        <v>0.2667</v>
      </c>
      <c r="G45" s="26">
        <v>0.2708</v>
      </c>
      <c r="H45" s="24">
        <f>(G45*100)/F45-100</f>
        <v>1.5373078365204265</v>
      </c>
      <c r="I45" s="7">
        <f>FLOOR(G45,0.00001)*D45</f>
        <v>105341.20000000001</v>
      </c>
    </row>
    <row r="46" spans="1:9" ht="13.5">
      <c r="A46" s="5"/>
      <c r="B46" s="21"/>
      <c r="C46" s="31" t="s">
        <v>40</v>
      </c>
      <c r="D46" s="32">
        <v>150000</v>
      </c>
      <c r="E46" s="28"/>
      <c r="F46" s="26"/>
      <c r="G46" s="26"/>
      <c r="H46" s="24"/>
      <c r="I46" s="7"/>
    </row>
    <row r="47" spans="1:9" ht="13.5">
      <c r="A47" s="5"/>
      <c r="B47" s="21"/>
      <c r="C47" s="31" t="s">
        <v>42</v>
      </c>
      <c r="D47" s="32">
        <v>164000</v>
      </c>
      <c r="E47" s="28"/>
      <c r="F47" s="26"/>
      <c r="G47" s="26"/>
      <c r="H47" s="24"/>
      <c r="I47" s="7"/>
    </row>
    <row r="48" spans="1:9" ht="13.5">
      <c r="A48" s="5"/>
      <c r="B48" s="21"/>
      <c r="C48" s="31" t="s">
        <v>43</v>
      </c>
      <c r="D48" s="32">
        <v>75000</v>
      </c>
      <c r="E48" s="28"/>
      <c r="F48" s="26"/>
      <c r="G48" s="26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11</v>
      </c>
      <c r="B50" s="21" t="s">
        <v>23</v>
      </c>
      <c r="C50" s="29">
        <v>100000</v>
      </c>
      <c r="D50" s="32">
        <f>SUM(D51:D51)</f>
        <v>100000</v>
      </c>
      <c r="E50" s="28">
        <f>(D50*100)/C50</f>
        <v>100</v>
      </c>
      <c r="F50" s="26">
        <v>0.2667</v>
      </c>
      <c r="G50" s="26">
        <v>0.27</v>
      </c>
      <c r="H50" s="24">
        <f>(G50*100)/F50-100</f>
        <v>1.2373453318335237</v>
      </c>
      <c r="I50" s="7">
        <f>FLOOR(G50,0.00001)*D50</f>
        <v>27000</v>
      </c>
    </row>
    <row r="51" spans="1:9" ht="13.5">
      <c r="A51" s="5"/>
      <c r="B51" s="21"/>
      <c r="C51" s="31" t="s">
        <v>40</v>
      </c>
      <c r="D51" s="29">
        <v>100000</v>
      </c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12</v>
      </c>
      <c r="B53" s="21" t="s">
        <v>23</v>
      </c>
      <c r="C53" s="29">
        <v>80000</v>
      </c>
      <c r="D53" s="32">
        <f>SUM(D54:D54)</f>
        <v>80000</v>
      </c>
      <c r="E53" s="28">
        <f>(D53*100)/C53</f>
        <v>100</v>
      </c>
      <c r="F53" s="26">
        <v>0.2667</v>
      </c>
      <c r="G53" s="26">
        <v>0.2667</v>
      </c>
      <c r="H53" s="24">
        <f>(G53*100)/F53-100</f>
        <v>0</v>
      </c>
      <c r="I53" s="7">
        <f>FLOOR(G53,0.00001)*D53</f>
        <v>21336.000000000004</v>
      </c>
    </row>
    <row r="54" spans="1:9" ht="13.5">
      <c r="A54" s="5"/>
      <c r="B54" s="21"/>
      <c r="C54" s="31" t="s">
        <v>42</v>
      </c>
      <c r="D54" s="29">
        <v>80000</v>
      </c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13</v>
      </c>
      <c r="B56" s="21" t="s">
        <v>23</v>
      </c>
      <c r="C56" s="29">
        <v>240000</v>
      </c>
      <c r="D56" s="32">
        <f>SUM(D57:D57)</f>
        <v>240000</v>
      </c>
      <c r="E56" s="28">
        <f>(D56*100)/C56</f>
        <v>100</v>
      </c>
      <c r="F56" s="26">
        <v>0.2667</v>
      </c>
      <c r="G56" s="26">
        <v>0.272</v>
      </c>
      <c r="H56" s="24">
        <f>(G56*100)/F56-100</f>
        <v>1.9872515935508233</v>
      </c>
      <c r="I56" s="7">
        <f>FLOOR(G56,0.00001)*D56</f>
        <v>65280.00000000001</v>
      </c>
    </row>
    <row r="57" spans="1:9" ht="13.5">
      <c r="A57" s="5"/>
      <c r="B57" s="21"/>
      <c r="C57" s="31" t="s">
        <v>44</v>
      </c>
      <c r="D57" s="29">
        <v>240000</v>
      </c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14</v>
      </c>
      <c r="B59" s="21" t="s">
        <v>23</v>
      </c>
      <c r="C59" s="29">
        <v>320000</v>
      </c>
      <c r="D59" s="32">
        <f>SUM(D60:D60)</f>
        <v>320000</v>
      </c>
      <c r="E59" s="28">
        <f>(D59*100)/C59</f>
        <v>100</v>
      </c>
      <c r="F59" s="26">
        <v>0.2667</v>
      </c>
      <c r="G59" s="26">
        <v>0.271</v>
      </c>
      <c r="H59" s="24">
        <f>(G59*100)/F59-100</f>
        <v>1.6122984626921664</v>
      </c>
      <c r="I59" s="7">
        <f>FLOOR(G59,0.00001)*D59</f>
        <v>86720</v>
      </c>
    </row>
    <row r="60" spans="1:9" ht="13.5">
      <c r="A60" s="5"/>
      <c r="B60" s="21"/>
      <c r="C60" s="31" t="s">
        <v>44</v>
      </c>
      <c r="D60" s="29">
        <v>320000</v>
      </c>
      <c r="E60" s="25"/>
      <c r="F60" s="26"/>
      <c r="G60" s="27"/>
      <c r="H60" s="24"/>
      <c r="I60" s="7"/>
    </row>
    <row r="61" spans="1:9" ht="13.5">
      <c r="A61" s="5"/>
      <c r="B61" s="21"/>
      <c r="C61" s="31"/>
      <c r="D61" s="29"/>
      <c r="E61" s="25"/>
      <c r="F61" s="26"/>
      <c r="G61" s="27"/>
      <c r="H61" s="24"/>
      <c r="I61" s="7"/>
    </row>
    <row r="62" spans="1:9" ht="13.5">
      <c r="A62" s="5">
        <v>15</v>
      </c>
      <c r="B62" s="21" t="s">
        <v>36</v>
      </c>
      <c r="C62" s="29">
        <v>2000</v>
      </c>
      <c r="D62" s="32">
        <f>SUM(D63:D63)</f>
        <v>0</v>
      </c>
      <c r="E62" s="28">
        <f>(D62*100)/C62</f>
        <v>0</v>
      </c>
      <c r="F62" s="26">
        <v>0.2667</v>
      </c>
      <c r="G62" s="24">
        <v>0</v>
      </c>
      <c r="H62" s="24">
        <v>0</v>
      </c>
      <c r="I62" s="7">
        <f>FLOOR(G62,0.00001)*D62</f>
        <v>0</v>
      </c>
    </row>
    <row r="63" spans="1:9" ht="13.5">
      <c r="A63" s="5"/>
      <c r="B63" s="21"/>
      <c r="C63" s="31" t="s">
        <v>38</v>
      </c>
      <c r="D63" s="29"/>
      <c r="E63" s="25"/>
      <c r="F63" s="26"/>
      <c r="G63" s="27"/>
      <c r="H63" s="24"/>
      <c r="I63" s="7"/>
    </row>
    <row r="64" spans="1:9" ht="13.5">
      <c r="A64" s="5"/>
      <c r="B64" s="21"/>
      <c r="C64" s="31"/>
      <c r="D64" s="29"/>
      <c r="E64" s="25"/>
      <c r="F64" s="26"/>
      <c r="G64" s="27"/>
      <c r="H64" s="24"/>
      <c r="I64" s="7"/>
    </row>
    <row r="65" spans="1:9" ht="13.5">
      <c r="A65" s="11"/>
      <c r="B65" s="14" t="s">
        <v>14</v>
      </c>
      <c r="C65" s="30">
        <f>SUM(C42:C64)</f>
        <v>1356000</v>
      </c>
      <c r="D65" s="33">
        <f>SUM(D42,D45,D50,D53,D56,D59,D62)</f>
        <v>1354000</v>
      </c>
      <c r="E65" s="22">
        <f>(D65*100)/C65</f>
        <v>99.85250737463127</v>
      </c>
      <c r="F65" s="17"/>
      <c r="G65" s="17"/>
      <c r="H65" s="12"/>
      <c r="I65" s="23">
        <f>SUM(I42:I64)</f>
        <v>365684.7</v>
      </c>
    </row>
    <row r="66" ht="12.75">
      <c r="C66" s="13"/>
    </row>
    <row r="67" spans="1:9" ht="13.5">
      <c r="A67" s="35" t="s">
        <v>19</v>
      </c>
      <c r="B67" s="36"/>
      <c r="C67" s="36"/>
      <c r="D67" s="36"/>
      <c r="E67" s="36"/>
      <c r="F67" s="36"/>
      <c r="G67" s="36"/>
      <c r="H67" s="36"/>
      <c r="I67" s="37"/>
    </row>
    <row r="68" spans="1:9" ht="13.5">
      <c r="A68" s="9"/>
      <c r="B68" s="9"/>
      <c r="C68" s="9"/>
      <c r="D68" s="9"/>
      <c r="E68" s="9"/>
      <c r="F68" s="9"/>
      <c r="G68" s="9"/>
      <c r="H68" s="9"/>
      <c r="I68" s="10"/>
    </row>
    <row r="69" spans="1:9" ht="13.5">
      <c r="A69" s="5">
        <v>16</v>
      </c>
      <c r="B69" s="21" t="s">
        <v>31</v>
      </c>
      <c r="C69" s="29">
        <v>17444</v>
      </c>
      <c r="D69" s="32">
        <f>SUM(D70:D70)</f>
        <v>0</v>
      </c>
      <c r="E69" s="28">
        <f>(D69*100)/C69</f>
        <v>0</v>
      </c>
      <c r="F69" s="26">
        <v>0.3834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31" t="s">
        <v>38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6"/>
      <c r="D71" s="18"/>
      <c r="E71" s="25"/>
      <c r="F71" s="26"/>
      <c r="G71" s="27"/>
      <c r="H71" s="24"/>
      <c r="I71" s="7"/>
    </row>
    <row r="72" spans="1:9" ht="13.5">
      <c r="A72" s="5">
        <v>17</v>
      </c>
      <c r="B72" s="21" t="s">
        <v>32</v>
      </c>
      <c r="C72" s="29">
        <v>211590</v>
      </c>
      <c r="D72" s="32">
        <f>SUM(D73:D73)</f>
        <v>211590</v>
      </c>
      <c r="E72" s="28">
        <f>(D72*100)/C72</f>
        <v>100</v>
      </c>
      <c r="F72" s="26">
        <v>0.3834</v>
      </c>
      <c r="G72" s="26">
        <v>0.41</v>
      </c>
      <c r="H72" s="24">
        <f>(G72*100)/F72-100</f>
        <v>6.937923839332285</v>
      </c>
      <c r="I72" s="7">
        <f>FLOOR(G72,0.00001)*D72</f>
        <v>86751.90000000001</v>
      </c>
    </row>
    <row r="73" spans="1:9" ht="13.5">
      <c r="A73" s="5"/>
      <c r="B73" s="21"/>
      <c r="C73" s="31" t="s">
        <v>45</v>
      </c>
      <c r="D73" s="29">
        <v>211590</v>
      </c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18</v>
      </c>
      <c r="B75" s="21" t="s">
        <v>37</v>
      </c>
      <c r="C75" s="29">
        <v>90720</v>
      </c>
      <c r="D75" s="32">
        <f>SUM(D76:D77)</f>
        <v>0</v>
      </c>
      <c r="E75" s="28">
        <f>(D75*100)/C75</f>
        <v>0</v>
      </c>
      <c r="F75" s="26">
        <v>0.3834</v>
      </c>
      <c r="G75" s="24">
        <v>0</v>
      </c>
      <c r="H75" s="24">
        <v>0</v>
      </c>
      <c r="I75" s="7">
        <f>FLOOR(G75,0.00001)*D75</f>
        <v>0</v>
      </c>
    </row>
    <row r="76" spans="1:9" ht="13.5">
      <c r="A76" s="5"/>
      <c r="B76" s="21"/>
      <c r="C76" s="31" t="s">
        <v>38</v>
      </c>
      <c r="D76" s="29"/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11"/>
      <c r="B78" s="14" t="s">
        <v>14</v>
      </c>
      <c r="C78" s="30">
        <f>SUM(C69:C77)</f>
        <v>319754</v>
      </c>
      <c r="D78" s="33">
        <f>SUM(D69,D72,D75)</f>
        <v>211590</v>
      </c>
      <c r="E78" s="22">
        <f>(D78*100)/C78</f>
        <v>66.1727452979478</v>
      </c>
      <c r="F78" s="17"/>
      <c r="G78" s="17"/>
      <c r="H78" s="12"/>
      <c r="I78" s="23">
        <f>SUM(I69:I77)</f>
        <v>86751.90000000001</v>
      </c>
    </row>
    <row r="79" ht="12.75">
      <c r="C79" s="13"/>
    </row>
    <row r="80" spans="1:9" ht="13.5">
      <c r="A80" s="35" t="s">
        <v>34</v>
      </c>
      <c r="B80" s="36"/>
      <c r="C80" s="36"/>
      <c r="D80" s="36"/>
      <c r="E80" s="36"/>
      <c r="F80" s="36"/>
      <c r="G80" s="36"/>
      <c r="H80" s="36"/>
      <c r="I80" s="3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19</v>
      </c>
      <c r="B82" s="21" t="s">
        <v>33</v>
      </c>
      <c r="C82" s="29">
        <v>5161000</v>
      </c>
      <c r="D82" s="32">
        <f>SUM(D83:D85)</f>
        <v>850000</v>
      </c>
      <c r="E82" s="28">
        <f>(D82*100)/C82</f>
        <v>16.469676419298587</v>
      </c>
      <c r="F82" s="26">
        <v>0.45</v>
      </c>
      <c r="G82" s="26">
        <v>0.45</v>
      </c>
      <c r="H82" s="24">
        <f>(G82*100)/F82-100</f>
        <v>0</v>
      </c>
      <c r="I82" s="7">
        <f>FLOOR(G82,0.00001)*D82</f>
        <v>382500</v>
      </c>
    </row>
    <row r="83" spans="1:9" ht="13.5">
      <c r="A83" s="5"/>
      <c r="B83" s="21"/>
      <c r="C83" s="31" t="s">
        <v>42</v>
      </c>
      <c r="D83" s="29">
        <v>100000</v>
      </c>
      <c r="E83" s="25"/>
      <c r="F83" s="26"/>
      <c r="G83" s="27"/>
      <c r="H83" s="24"/>
      <c r="I83" s="7"/>
    </row>
    <row r="84" spans="1:9" ht="13.5">
      <c r="A84" s="5"/>
      <c r="B84" s="21"/>
      <c r="C84" s="31" t="s">
        <v>46</v>
      </c>
      <c r="D84" s="29">
        <v>330000</v>
      </c>
      <c r="E84" s="25"/>
      <c r="F84" s="26"/>
      <c r="G84" s="27"/>
      <c r="H84" s="24"/>
      <c r="I84" s="7"/>
    </row>
    <row r="85" spans="1:9" ht="13.5">
      <c r="A85" s="5"/>
      <c r="B85" s="21"/>
      <c r="C85" s="31" t="s">
        <v>43</v>
      </c>
      <c r="D85" s="29">
        <v>420000</v>
      </c>
      <c r="E85" s="25"/>
      <c r="F85" s="26"/>
      <c r="G85" s="27"/>
      <c r="H85" s="24"/>
      <c r="I85" s="7"/>
    </row>
    <row r="86" spans="1:9" ht="13.5">
      <c r="A86" s="5"/>
      <c r="B86" s="21"/>
      <c r="C86" s="6"/>
      <c r="D86" s="18"/>
      <c r="E86" s="25"/>
      <c r="F86" s="26"/>
      <c r="G86" s="27"/>
      <c r="H86" s="24"/>
      <c r="I86" s="7"/>
    </row>
    <row r="87" spans="1:9" ht="13.5">
      <c r="A87" s="11"/>
      <c r="B87" s="14" t="s">
        <v>14</v>
      </c>
      <c r="C87" s="30">
        <f>SUM(C82)</f>
        <v>5161000</v>
      </c>
      <c r="D87" s="33">
        <f>SUM(D82)</f>
        <v>850000</v>
      </c>
      <c r="E87" s="22">
        <f>(D87*100)/C87</f>
        <v>16.469676419298587</v>
      </c>
      <c r="F87" s="17"/>
      <c r="G87" s="17"/>
      <c r="H87" s="12"/>
      <c r="I87" s="23">
        <f>SUM(I82:I86)</f>
        <v>382500</v>
      </c>
    </row>
    <row r="88" ht="12.75">
      <c r="C88" s="13"/>
    </row>
    <row r="89" spans="1:9" ht="13.5">
      <c r="A89" s="15"/>
      <c r="B89" s="14" t="s">
        <v>12</v>
      </c>
      <c r="C89" s="30">
        <f>SUM(C31,C38,C65,C78,C87)</f>
        <v>31240496</v>
      </c>
      <c r="D89" s="30">
        <f>SUM(D31,D38,D65,D78,D87)</f>
        <v>3770590</v>
      </c>
      <c r="E89" s="22">
        <f>(D89*100)/C89</f>
        <v>12.069558690745499</v>
      </c>
      <c r="F89" s="16"/>
      <c r="G89" s="16"/>
      <c r="H89" s="16"/>
      <c r="I89" s="34">
        <f>SUM(I31,I38,I65,I78,I87)</f>
        <v>1456815.1</v>
      </c>
    </row>
  </sheetData>
  <sheetProtection/>
  <mergeCells count="6">
    <mergeCell ref="A80:I80"/>
    <mergeCell ref="A2:I2"/>
    <mergeCell ref="A67:I67"/>
    <mergeCell ref="A33:I33"/>
    <mergeCell ref="A8:I8"/>
    <mergeCell ref="A40:I4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2011-02-02T19:55:16Z</cp:lastPrinted>
  <dcterms:created xsi:type="dcterms:W3CDTF">2005-05-09T20:19:33Z</dcterms:created>
  <dcterms:modified xsi:type="dcterms:W3CDTF">2011-02-02T19:55:18Z</dcterms:modified>
  <cp:category/>
  <cp:version/>
  <cp:contentType/>
  <cp:contentStatus/>
</cp:coreProperties>
</file>