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6 TRIGO VENDA " sheetId="1" r:id="rId1"/>
  </sheets>
  <definedNames/>
  <calcPr fullCalcOnLoad="1"/>
</workbook>
</file>

<file path=xl/sharedStrings.xml><?xml version="1.0" encoding="utf-8"?>
<sst xmlns="http://schemas.openxmlformats.org/spreadsheetml/2006/main" count="119" uniqueCount="60">
  <si>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</si>
  <si>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</si>
  <si>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</si>
  <si>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</si>
  <si>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</si>
  <si>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</si>
  <si>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</si>
  <si>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</si>
  <si>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</si>
  <si>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</si>
  <si>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</si>
  <si>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</si>
  <si>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</si>
  <si>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</si>
  <si>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</si>
  <si>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</si>
  <si>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</si>
  <si>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</si>
  <si>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</si>
  <si>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</si>
  <si>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</si>
  <si>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MG</t>
  </si>
  <si>
    <t>Uberlândia</t>
  </si>
  <si>
    <t>São Miguel do Iguaçu</t>
  </si>
  <si>
    <t>RETIRADO</t>
  </si>
  <si>
    <t>BBM UB</t>
  </si>
  <si>
    <t>BNM</t>
  </si>
  <si>
    <t>BBM GO</t>
  </si>
  <si>
    <t>BBSB</t>
  </si>
  <si>
    <t xml:space="preserve">        AVISO DE VENDA DE TRIGO EM GRÃOS – Nº 116/11 - 13/04/2011</t>
  </si>
  <si>
    <t>Uberaba</t>
  </si>
  <si>
    <t>Dourados</t>
  </si>
  <si>
    <t>Rio Brilhante</t>
  </si>
  <si>
    <t>São Gabriel do Oeste</t>
  </si>
  <si>
    <t>Sidrolandia</t>
  </si>
  <si>
    <t>Assis Chateaubriand</t>
  </si>
  <si>
    <t>Campina da Lagoa</t>
  </si>
  <si>
    <t>Lapa</t>
  </si>
  <si>
    <t>Pirai do Sul</t>
  </si>
  <si>
    <t>RS</t>
  </si>
  <si>
    <t>Carazinho</t>
  </si>
  <si>
    <t>Colorado</t>
  </si>
  <si>
    <t>Cruz Alta</t>
  </si>
  <si>
    <t>Inhacora</t>
  </si>
  <si>
    <t>Não-Me Toque</t>
  </si>
  <si>
    <t>Sarandi</t>
  </si>
  <si>
    <t>Tapera</t>
  </si>
  <si>
    <t>Tio Hugo</t>
  </si>
  <si>
    <t>Victor Graeff</t>
  </si>
  <si>
    <t>SC</t>
  </si>
  <si>
    <t>Campos Novos</t>
  </si>
  <si>
    <t>SP</t>
  </si>
  <si>
    <t>Candido Mota</t>
  </si>
  <si>
    <t>Itabera</t>
  </si>
  <si>
    <t>Itarare</t>
  </si>
  <si>
    <t>Sumare</t>
  </si>
  <si>
    <t>BBM PR</t>
  </si>
  <si>
    <t>BCML</t>
  </si>
  <si>
    <t>BBM RS</t>
  </si>
  <si>
    <t>BBC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</si>
</sst>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29">
      <selection activeCell="G147" sqref="G147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29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30</v>
      </c>
      <c r="C10" s="29">
        <v>351000</v>
      </c>
      <c r="D10" s="32">
        <f>SUM(D11:D11)</f>
        <v>0</v>
      </c>
      <c r="E10" s="28">
        <f>(D10*100)/C10</f>
        <v>0</v>
      </c>
      <c r="F10" s="26">
        <v>0.495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24</v>
      </c>
      <c r="D11" s="32"/>
      <c r="E11" s="28"/>
      <c r="F11" s="26"/>
      <c r="G11" s="26"/>
      <c r="H11" s="24"/>
      <c r="I11" s="7"/>
    </row>
    <row r="12" spans="1:9" ht="13.5">
      <c r="A12" s="5"/>
      <c r="B12" s="21"/>
      <c r="C12" s="31"/>
      <c r="D12" s="32"/>
      <c r="E12" s="28"/>
      <c r="F12" s="26"/>
      <c r="G12" s="26"/>
      <c r="H12" s="24"/>
      <c r="I12" s="7"/>
    </row>
    <row r="13" spans="1:9" ht="13.5">
      <c r="A13" s="5">
        <v>2</v>
      </c>
      <c r="B13" s="21" t="s">
        <v>22</v>
      </c>
      <c r="C13" s="29">
        <v>783000</v>
      </c>
      <c r="D13" s="32">
        <f>SUM(D14:D15)</f>
        <v>783000</v>
      </c>
      <c r="E13" s="28">
        <f>(D13*100)/C13</f>
        <v>100</v>
      </c>
      <c r="F13" s="26">
        <v>0.565</v>
      </c>
      <c r="G13" s="26">
        <v>0.58</v>
      </c>
      <c r="H13" s="24">
        <f>(G13*100)/F13-100</f>
        <v>2.6548672566371607</v>
      </c>
      <c r="I13" s="7">
        <f>FLOOR(G13,0.00001)*D13</f>
        <v>454140.00000000006</v>
      </c>
    </row>
    <row r="14" spans="1:9" ht="13.5">
      <c r="A14" s="5"/>
      <c r="B14" s="21"/>
      <c r="C14" s="31" t="s">
        <v>27</v>
      </c>
      <c r="D14" s="32">
        <v>100000</v>
      </c>
      <c r="E14" s="28"/>
      <c r="F14" s="26"/>
      <c r="G14" s="26"/>
      <c r="H14" s="24"/>
      <c r="I14" s="7"/>
    </row>
    <row r="15" spans="1:9" ht="13.5">
      <c r="A15" s="5"/>
      <c r="B15" s="21"/>
      <c r="C15" s="31" t="s">
        <v>25</v>
      </c>
      <c r="D15" s="32">
        <v>683000</v>
      </c>
      <c r="E15" s="28"/>
      <c r="F15" s="26"/>
      <c r="G15" s="26"/>
      <c r="H15" s="24"/>
      <c r="I15" s="7"/>
    </row>
    <row r="16" spans="1:9" ht="13.5">
      <c r="A16" s="5"/>
      <c r="B16" s="21"/>
      <c r="C16" s="31"/>
      <c r="D16" s="32"/>
      <c r="E16" s="28"/>
      <c r="F16" s="26"/>
      <c r="G16" s="26"/>
      <c r="H16" s="24"/>
      <c r="I16" s="7"/>
    </row>
    <row r="17" spans="1:9" ht="13.5">
      <c r="A17" s="5">
        <v>3</v>
      </c>
      <c r="B17" s="21" t="s">
        <v>22</v>
      </c>
      <c r="C17" s="29">
        <v>756000</v>
      </c>
      <c r="D17" s="32">
        <f>SUM(D18:D19)</f>
        <v>756000</v>
      </c>
      <c r="E17" s="28">
        <f>(D17*100)/C17</f>
        <v>100</v>
      </c>
      <c r="F17" s="26">
        <v>0.54</v>
      </c>
      <c r="G17" s="26">
        <v>0.545</v>
      </c>
      <c r="H17" s="24">
        <f>(G17*100)/F17-100</f>
        <v>0.925925925925938</v>
      </c>
      <c r="I17" s="7">
        <f>FLOOR(G17,0.00001)*D17</f>
        <v>412020.00000000006</v>
      </c>
    </row>
    <row r="18" spans="1:9" ht="13.5">
      <c r="A18" s="5"/>
      <c r="B18" s="21"/>
      <c r="C18" s="31" t="s">
        <v>27</v>
      </c>
      <c r="D18" s="32">
        <v>150000</v>
      </c>
      <c r="E18" s="28"/>
      <c r="F18" s="26"/>
      <c r="G18" s="26"/>
      <c r="H18" s="24"/>
      <c r="I18" s="7"/>
    </row>
    <row r="19" spans="1:9" ht="13.5">
      <c r="A19" s="5"/>
      <c r="B19" s="21"/>
      <c r="C19" s="31" t="s">
        <v>25</v>
      </c>
      <c r="D19" s="32">
        <v>606000</v>
      </c>
      <c r="E19" s="28"/>
      <c r="F19" s="26"/>
      <c r="G19" s="26"/>
      <c r="H19" s="24"/>
      <c r="I19" s="7"/>
    </row>
    <row r="20" spans="1:9" ht="13.5">
      <c r="A20" s="5"/>
      <c r="B20" s="21"/>
      <c r="C20" s="31"/>
      <c r="D20" s="32"/>
      <c r="E20" s="28"/>
      <c r="F20" s="26"/>
      <c r="G20" s="26"/>
      <c r="H20" s="24"/>
      <c r="I20" s="7"/>
    </row>
    <row r="21" spans="1:9" ht="13.5">
      <c r="A21" s="5">
        <v>4</v>
      </c>
      <c r="B21" s="21" t="s">
        <v>22</v>
      </c>
      <c r="C21" s="29">
        <v>270000</v>
      </c>
      <c r="D21" s="32">
        <f>SUM(D22:D22)</f>
        <v>270000</v>
      </c>
      <c r="E21" s="28">
        <f>(D21*100)/C21</f>
        <v>100</v>
      </c>
      <c r="F21" s="26">
        <v>0.45</v>
      </c>
      <c r="G21" s="26">
        <v>0.488</v>
      </c>
      <c r="H21" s="24">
        <f>(G21*100)/F21-100</f>
        <v>8.444444444444429</v>
      </c>
      <c r="I21" s="7">
        <f>FLOOR(G21,0.00001)*D21</f>
        <v>131760</v>
      </c>
    </row>
    <row r="22" spans="1:9" ht="13.5">
      <c r="A22" s="5"/>
      <c r="B22" s="21"/>
      <c r="C22" s="31" t="s">
        <v>25</v>
      </c>
      <c r="D22" s="29">
        <v>270000</v>
      </c>
      <c r="E22" s="28"/>
      <c r="F22" s="26"/>
      <c r="G22" s="26"/>
      <c r="H22" s="24"/>
      <c r="I22" s="7"/>
    </row>
    <row r="23" spans="1:9" ht="13.5">
      <c r="A23" s="5"/>
      <c r="B23" s="21"/>
      <c r="C23" s="31"/>
      <c r="D23" s="32"/>
      <c r="E23" s="28"/>
      <c r="F23" s="26"/>
      <c r="G23" s="26"/>
      <c r="H23" s="24"/>
      <c r="I23" s="7"/>
    </row>
    <row r="24" spans="1:9" ht="13.5">
      <c r="A24" s="11"/>
      <c r="B24" s="14" t="s">
        <v>14</v>
      </c>
      <c r="C24" s="30">
        <f>SUM(C10:C23)</f>
        <v>2160000</v>
      </c>
      <c r="D24" s="33">
        <f>SUM(D10,D13,D17,D21)</f>
        <v>1809000</v>
      </c>
      <c r="E24" s="22">
        <f>(D24*100)/C24</f>
        <v>83.75</v>
      </c>
      <c r="F24" s="17"/>
      <c r="G24" s="17"/>
      <c r="H24" s="12"/>
      <c r="I24" s="23">
        <f>SUM(I10:I23)</f>
        <v>997920.0000000001</v>
      </c>
    </row>
    <row r="25" ht="12.75">
      <c r="C25" s="13"/>
    </row>
    <row r="26" spans="1:9" ht="13.5">
      <c r="A26" s="35" t="s">
        <v>20</v>
      </c>
      <c r="B26" s="36"/>
      <c r="C26" s="36"/>
      <c r="D26" s="36"/>
      <c r="E26" s="36"/>
      <c r="F26" s="36"/>
      <c r="G26" s="36"/>
      <c r="H26" s="36"/>
      <c r="I26" s="37"/>
    </row>
    <row r="27" spans="1:9" ht="13.5">
      <c r="A27" s="9"/>
      <c r="B27" s="9"/>
      <c r="C27" s="9"/>
      <c r="D27" s="9"/>
      <c r="E27" s="9"/>
      <c r="F27" s="9"/>
      <c r="G27" s="9"/>
      <c r="H27" s="9"/>
      <c r="I27" s="10"/>
    </row>
    <row r="28" spans="1:9" ht="13.5">
      <c r="A28" s="5">
        <v>5</v>
      </c>
      <c r="B28" s="21" t="s">
        <v>31</v>
      </c>
      <c r="C28" s="29">
        <v>6144586</v>
      </c>
      <c r="D28" s="32">
        <f>SUM(D29:D29)</f>
        <v>0</v>
      </c>
      <c r="E28" s="28">
        <f>(D28*100)/C28</f>
        <v>0</v>
      </c>
      <c r="F28" s="26">
        <v>0.565</v>
      </c>
      <c r="G28" s="24">
        <v>0</v>
      </c>
      <c r="H28" s="24">
        <v>0</v>
      </c>
      <c r="I28" s="7">
        <f>FLOOR(G28,0.00001)*D28</f>
        <v>0</v>
      </c>
    </row>
    <row r="29" spans="1:9" ht="13.5">
      <c r="A29" s="5"/>
      <c r="B29" s="21"/>
      <c r="C29" s="31" t="s">
        <v>24</v>
      </c>
      <c r="D29" s="29"/>
      <c r="E29" s="25"/>
      <c r="F29" s="26"/>
      <c r="G29" s="27"/>
      <c r="H29" s="24"/>
      <c r="I29" s="7"/>
    </row>
    <row r="30" spans="1:9" ht="13.5">
      <c r="A30" s="5"/>
      <c r="B30" s="21"/>
      <c r="C30" s="31"/>
      <c r="D30" s="29"/>
      <c r="E30" s="25"/>
      <c r="F30" s="26"/>
      <c r="G30" s="27"/>
      <c r="H30" s="24"/>
      <c r="I30" s="7"/>
    </row>
    <row r="31" spans="1:9" ht="13.5">
      <c r="A31" s="5">
        <v>6</v>
      </c>
      <c r="B31" s="21" t="s">
        <v>32</v>
      </c>
      <c r="C31" s="29">
        <v>2161036</v>
      </c>
      <c r="D31" s="32">
        <f>SUM(D32:D32)</f>
        <v>0</v>
      </c>
      <c r="E31" s="28">
        <f>(D31*100)/C31</f>
        <v>0</v>
      </c>
      <c r="F31" s="26">
        <v>0.565</v>
      </c>
      <c r="G31" s="24">
        <v>0</v>
      </c>
      <c r="H31" s="24">
        <v>0</v>
      </c>
      <c r="I31" s="7">
        <f>FLOOR(G31,0.00001)*D31</f>
        <v>0</v>
      </c>
    </row>
    <row r="32" spans="1:9" ht="13.5">
      <c r="A32" s="5"/>
      <c r="B32" s="21"/>
      <c r="C32" s="31" t="s">
        <v>24</v>
      </c>
      <c r="D32" s="29"/>
      <c r="E32" s="25"/>
      <c r="F32" s="26"/>
      <c r="G32" s="27"/>
      <c r="H32" s="24"/>
      <c r="I32" s="7"/>
    </row>
    <row r="33" spans="1:9" ht="13.5">
      <c r="A33" s="5"/>
      <c r="B33" s="21"/>
      <c r="C33" s="31"/>
      <c r="D33" s="29"/>
      <c r="E33" s="25"/>
      <c r="F33" s="26"/>
      <c r="G33" s="27"/>
      <c r="H33" s="24"/>
      <c r="I33" s="7"/>
    </row>
    <row r="34" spans="1:9" ht="13.5">
      <c r="A34" s="5">
        <v>7</v>
      </c>
      <c r="B34" s="21" t="s">
        <v>33</v>
      </c>
      <c r="C34" s="29">
        <v>414719</v>
      </c>
      <c r="D34" s="32">
        <f>SUM(D35:D35)</f>
        <v>0</v>
      </c>
      <c r="E34" s="28">
        <f>(D34*100)/C34</f>
        <v>0</v>
      </c>
      <c r="F34" s="26">
        <v>0.565</v>
      </c>
      <c r="G34" s="24">
        <v>0</v>
      </c>
      <c r="H34" s="24">
        <v>0</v>
      </c>
      <c r="I34" s="7">
        <f>FLOOR(G34,0.00001)*D34</f>
        <v>0</v>
      </c>
    </row>
    <row r="35" spans="1:9" ht="13.5">
      <c r="A35" s="5"/>
      <c r="B35" s="21"/>
      <c r="C35" s="31" t="s">
        <v>24</v>
      </c>
      <c r="D35" s="29"/>
      <c r="E35" s="25"/>
      <c r="F35" s="26"/>
      <c r="G35" s="27"/>
      <c r="H35" s="24"/>
      <c r="I35" s="7"/>
    </row>
    <row r="36" spans="1:9" ht="13.5">
      <c r="A36" s="5"/>
      <c r="B36" s="21"/>
      <c r="C36" s="31"/>
      <c r="D36" s="29"/>
      <c r="E36" s="25"/>
      <c r="F36" s="26"/>
      <c r="G36" s="27"/>
      <c r="H36" s="24"/>
      <c r="I36" s="7"/>
    </row>
    <row r="37" spans="1:9" ht="13.5">
      <c r="A37" s="5">
        <v>8</v>
      </c>
      <c r="B37" s="21" t="s">
        <v>34</v>
      </c>
      <c r="C37" s="29">
        <v>1260230</v>
      </c>
      <c r="D37" s="32">
        <f>SUM(D38:D38)</f>
        <v>0</v>
      </c>
      <c r="E37" s="28">
        <f>(D37*100)/C37</f>
        <v>0</v>
      </c>
      <c r="F37" s="26">
        <v>0.565</v>
      </c>
      <c r="G37" s="24">
        <v>0</v>
      </c>
      <c r="H37" s="24">
        <v>0</v>
      </c>
      <c r="I37" s="7">
        <f>FLOOR(G37,0.00001)*D37</f>
        <v>0</v>
      </c>
    </row>
    <row r="38" spans="1:9" ht="13.5">
      <c r="A38" s="5"/>
      <c r="B38" s="21"/>
      <c r="C38" s="31" t="s">
        <v>24</v>
      </c>
      <c r="D38" s="29"/>
      <c r="E38" s="25"/>
      <c r="F38" s="26"/>
      <c r="G38" s="27"/>
      <c r="H38" s="24"/>
      <c r="I38" s="7"/>
    </row>
    <row r="39" spans="1:9" ht="13.5">
      <c r="A39" s="5"/>
      <c r="B39" s="21"/>
      <c r="C39" s="31"/>
      <c r="D39" s="29"/>
      <c r="E39" s="25"/>
      <c r="F39" s="26"/>
      <c r="G39" s="27"/>
      <c r="H39" s="24"/>
      <c r="I39" s="7"/>
    </row>
    <row r="40" spans="1:9" ht="13.5">
      <c r="A40" s="5">
        <v>9</v>
      </c>
      <c r="B40" s="21" t="s">
        <v>34</v>
      </c>
      <c r="C40" s="29">
        <v>513000</v>
      </c>
      <c r="D40" s="32">
        <f>SUM(D41:D41)</f>
        <v>0</v>
      </c>
      <c r="E40" s="28">
        <f>(D40*100)/C40</f>
        <v>0</v>
      </c>
      <c r="F40" s="26">
        <v>0.495</v>
      </c>
      <c r="G40" s="24">
        <v>0</v>
      </c>
      <c r="H40" s="24">
        <v>0</v>
      </c>
      <c r="I40" s="7">
        <f>FLOOR(G40,0.00001)*D40</f>
        <v>0</v>
      </c>
    </row>
    <row r="41" spans="1:9" ht="13.5">
      <c r="A41" s="5"/>
      <c r="B41" s="21"/>
      <c r="C41" s="31" t="s">
        <v>24</v>
      </c>
      <c r="D41" s="29"/>
      <c r="E41" s="25"/>
      <c r="F41" s="26"/>
      <c r="G41" s="27"/>
      <c r="H41" s="24"/>
      <c r="I41" s="7"/>
    </row>
    <row r="42" spans="1:9" ht="13.5">
      <c r="A42" s="5"/>
      <c r="B42" s="21"/>
      <c r="C42" s="31"/>
      <c r="D42" s="29"/>
      <c r="E42" s="25"/>
      <c r="F42" s="26"/>
      <c r="G42" s="27"/>
      <c r="H42" s="24"/>
      <c r="I42" s="7"/>
    </row>
    <row r="43" spans="1:9" ht="13.5">
      <c r="A43" s="11"/>
      <c r="B43" s="14" t="s">
        <v>14</v>
      </c>
      <c r="C43" s="30">
        <f>SUM(C28:C42)</f>
        <v>10493571</v>
      </c>
      <c r="D43" s="33">
        <f>SUM(D28,D31,D34,D37,D40)</f>
        <v>0</v>
      </c>
      <c r="E43" s="22">
        <f>(D43*100)/C43</f>
        <v>0</v>
      </c>
      <c r="F43" s="17"/>
      <c r="G43" s="17"/>
      <c r="H43" s="12"/>
      <c r="I43" s="23">
        <f>SUM(I28:I42)</f>
        <v>0</v>
      </c>
    </row>
    <row r="44" ht="12.75">
      <c r="C44" s="13"/>
    </row>
    <row r="45" spans="1:9" ht="13.5">
      <c r="A45" s="35" t="s">
        <v>19</v>
      </c>
      <c r="B45" s="36"/>
      <c r="C45" s="36"/>
      <c r="D45" s="36"/>
      <c r="E45" s="36"/>
      <c r="F45" s="36"/>
      <c r="G45" s="36"/>
      <c r="H45" s="36"/>
      <c r="I45" s="37"/>
    </row>
    <row r="46" spans="1:9" ht="13.5">
      <c r="A46" s="9"/>
      <c r="B46" s="9"/>
      <c r="C46" s="9"/>
      <c r="D46" s="9"/>
      <c r="E46" s="9"/>
      <c r="F46" s="9"/>
      <c r="G46" s="9"/>
      <c r="H46" s="9"/>
      <c r="I46" s="10"/>
    </row>
    <row r="47" spans="1:9" ht="13.5">
      <c r="A47" s="5">
        <v>10</v>
      </c>
      <c r="B47" s="21" t="s">
        <v>35</v>
      </c>
      <c r="C47" s="29">
        <v>378000</v>
      </c>
      <c r="D47" s="32">
        <f>SUM(D48:D48)</f>
        <v>378000</v>
      </c>
      <c r="E47" s="28">
        <f>(D47*100)/C47</f>
        <v>100</v>
      </c>
      <c r="F47" s="26">
        <v>0.51</v>
      </c>
      <c r="G47" s="26">
        <v>0.51</v>
      </c>
      <c r="H47" s="24">
        <f>(G47*100)/F47-100</f>
        <v>0</v>
      </c>
      <c r="I47" s="7">
        <f>FLOOR(G47,0.00001)*D47</f>
        <v>192780</v>
      </c>
    </row>
    <row r="48" spans="1:9" ht="13.5">
      <c r="A48" s="5"/>
      <c r="B48" s="21"/>
      <c r="C48" s="31" t="s">
        <v>56</v>
      </c>
      <c r="D48" s="29">
        <v>378000</v>
      </c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11</v>
      </c>
      <c r="B50" s="21" t="s">
        <v>36</v>
      </c>
      <c r="C50" s="29">
        <v>3996000</v>
      </c>
      <c r="D50" s="32">
        <f>SUM(D51:D51)</f>
        <v>3996000</v>
      </c>
      <c r="E50" s="28">
        <f>(D50*100)/C50</f>
        <v>100</v>
      </c>
      <c r="F50" s="26">
        <v>0.51</v>
      </c>
      <c r="G50" s="26">
        <v>0.513</v>
      </c>
      <c r="H50" s="24">
        <f>(G50*100)/F50-100</f>
        <v>0.5882352941176521</v>
      </c>
      <c r="I50" s="7">
        <f>FLOOR(G50,0.00001)*D50</f>
        <v>2049948</v>
      </c>
    </row>
    <row r="51" spans="1:9" ht="13.5">
      <c r="A51" s="5"/>
      <c r="B51" s="21"/>
      <c r="C51" s="31" t="s">
        <v>57</v>
      </c>
      <c r="D51" s="29">
        <v>3996000</v>
      </c>
      <c r="E51" s="28"/>
      <c r="F51" s="26"/>
      <c r="G51" s="26"/>
      <c r="H51" s="24"/>
      <c r="I51" s="7"/>
    </row>
    <row r="52" spans="1:9" ht="13.5">
      <c r="A52" s="5"/>
      <c r="B52" s="21"/>
      <c r="C52" s="31"/>
      <c r="D52" s="29"/>
      <c r="E52" s="25"/>
      <c r="F52" s="26"/>
      <c r="G52" s="27"/>
      <c r="H52" s="24"/>
      <c r="I52" s="7"/>
    </row>
    <row r="53" spans="1:9" ht="13.5">
      <c r="A53" s="5">
        <v>12</v>
      </c>
      <c r="B53" s="21" t="s">
        <v>37</v>
      </c>
      <c r="C53" s="29">
        <v>1512000</v>
      </c>
      <c r="D53" s="32">
        <f>SUM(D54:D55)</f>
        <v>1512000</v>
      </c>
      <c r="E53" s="28">
        <f>(D53*100)/C53</f>
        <v>100</v>
      </c>
      <c r="F53" s="26">
        <v>0.51</v>
      </c>
      <c r="G53" s="26">
        <v>0.513</v>
      </c>
      <c r="H53" s="24">
        <f>(G53*100)/F53-100</f>
        <v>0.5882352941176521</v>
      </c>
      <c r="I53" s="7">
        <f>FLOOR(G53,0.00001)*D53</f>
        <v>775656</v>
      </c>
    </row>
    <row r="54" spans="1:9" ht="13.5">
      <c r="A54" s="5"/>
      <c r="B54" s="21"/>
      <c r="C54" s="31" t="s">
        <v>57</v>
      </c>
      <c r="D54" s="29">
        <v>1502000</v>
      </c>
      <c r="E54" s="25"/>
      <c r="F54" s="26"/>
      <c r="G54" s="27"/>
      <c r="H54" s="24"/>
      <c r="I54" s="7"/>
    </row>
    <row r="55" spans="1:9" ht="13.5">
      <c r="A55" s="5"/>
      <c r="B55" s="21"/>
      <c r="C55" s="31" t="s">
        <v>56</v>
      </c>
      <c r="D55" s="29">
        <v>10000</v>
      </c>
      <c r="E55" s="25"/>
      <c r="F55" s="26"/>
      <c r="G55" s="27"/>
      <c r="H55" s="24"/>
      <c r="I55" s="7"/>
    </row>
    <row r="56" spans="1:9" ht="13.5">
      <c r="A56" s="5"/>
      <c r="B56" s="21"/>
      <c r="C56" s="31"/>
      <c r="D56" s="29"/>
      <c r="E56" s="25"/>
      <c r="F56" s="26"/>
      <c r="G56" s="27"/>
      <c r="H56" s="24"/>
      <c r="I56" s="7"/>
    </row>
    <row r="57" spans="1:9" ht="13.5">
      <c r="A57" s="5">
        <v>13</v>
      </c>
      <c r="B57" s="21" t="s">
        <v>38</v>
      </c>
      <c r="C57" s="29">
        <v>4438227</v>
      </c>
      <c r="D57" s="32">
        <f>SUM(D58:D59)</f>
        <v>4438227</v>
      </c>
      <c r="E57" s="28">
        <f>(D57*100)/C57</f>
        <v>100</v>
      </c>
      <c r="F57" s="26">
        <v>0.51</v>
      </c>
      <c r="G57" s="26">
        <v>0.513</v>
      </c>
      <c r="H57" s="24">
        <f>(G57*100)/F57-100</f>
        <v>0.5882352941176521</v>
      </c>
      <c r="I57" s="7">
        <f>FLOOR(G57,0.00001)*D57</f>
        <v>2276810.451</v>
      </c>
    </row>
    <row r="58" spans="1:9" ht="13.5">
      <c r="A58" s="5"/>
      <c r="B58" s="21"/>
      <c r="C58" s="31" t="s">
        <v>28</v>
      </c>
      <c r="D58" s="29">
        <v>400000</v>
      </c>
      <c r="E58" s="25"/>
      <c r="F58" s="26"/>
      <c r="G58" s="27"/>
      <c r="H58" s="24"/>
      <c r="I58" s="7"/>
    </row>
    <row r="59" spans="1:9" ht="13.5">
      <c r="A59" s="5"/>
      <c r="B59" s="21"/>
      <c r="C59" s="31" t="s">
        <v>57</v>
      </c>
      <c r="D59" s="29">
        <v>4038227</v>
      </c>
      <c r="E59" s="25"/>
      <c r="F59" s="26"/>
      <c r="G59" s="27"/>
      <c r="H59" s="24"/>
      <c r="I59" s="7"/>
    </row>
    <row r="60" spans="1:9" ht="13.5">
      <c r="A60" s="5"/>
      <c r="B60" s="21"/>
      <c r="C60" s="31"/>
      <c r="D60" s="29"/>
      <c r="E60" s="25"/>
      <c r="F60" s="26"/>
      <c r="G60" s="27"/>
      <c r="H60" s="24"/>
      <c r="I60" s="7"/>
    </row>
    <row r="61" spans="1:9" ht="13.5">
      <c r="A61" s="5">
        <v>14</v>
      </c>
      <c r="B61" s="21" t="s">
        <v>23</v>
      </c>
      <c r="C61" s="29">
        <v>2970000</v>
      </c>
      <c r="D61" s="32">
        <f>SUM(D62:D62)</f>
        <v>500000</v>
      </c>
      <c r="E61" s="28">
        <f>(D61*100)/C61</f>
        <v>16.835016835016834</v>
      </c>
      <c r="F61" s="26">
        <v>0.51</v>
      </c>
      <c r="G61" s="26">
        <v>0.51</v>
      </c>
      <c r="H61" s="24">
        <f>(G61*100)/F61-100</f>
        <v>0</v>
      </c>
      <c r="I61" s="7">
        <f>FLOOR(G61,0.00001)*D61</f>
        <v>255000</v>
      </c>
    </row>
    <row r="62" spans="1:9" ht="13.5">
      <c r="A62" s="5"/>
      <c r="B62" s="21"/>
      <c r="C62" s="31" t="s">
        <v>56</v>
      </c>
      <c r="D62" s="29">
        <v>500000</v>
      </c>
      <c r="E62" s="25"/>
      <c r="F62" s="26"/>
      <c r="G62" s="27"/>
      <c r="H62" s="24"/>
      <c r="I62" s="7"/>
    </row>
    <row r="63" spans="1:9" ht="13.5">
      <c r="A63" s="5"/>
      <c r="B63" s="21"/>
      <c r="C63" s="31"/>
      <c r="D63" s="29"/>
      <c r="E63" s="25"/>
      <c r="F63" s="26"/>
      <c r="G63" s="27"/>
      <c r="H63" s="24"/>
      <c r="I63" s="7"/>
    </row>
    <row r="64" spans="1:9" ht="13.5">
      <c r="A64" s="11"/>
      <c r="B64" s="14" t="s">
        <v>14</v>
      </c>
      <c r="C64" s="30">
        <f>SUM(C47:C63)</f>
        <v>13294227</v>
      </c>
      <c r="D64" s="33">
        <f>SUM(D47,D50,D53,D57,D61)</f>
        <v>10824227</v>
      </c>
      <c r="E64" s="22">
        <f>(D64*100)/C64</f>
        <v>81.42050681096389</v>
      </c>
      <c r="F64" s="17"/>
      <c r="G64" s="17"/>
      <c r="H64" s="12"/>
      <c r="I64" s="23">
        <f>SUM(I47:I63)</f>
        <v>5550194.450999999</v>
      </c>
    </row>
    <row r="65" ht="12.75">
      <c r="C65" s="13"/>
    </row>
    <row r="66" spans="1:9" ht="13.5">
      <c r="A66" s="35" t="s">
        <v>39</v>
      </c>
      <c r="B66" s="36"/>
      <c r="C66" s="36"/>
      <c r="D66" s="36"/>
      <c r="E66" s="36"/>
      <c r="F66" s="36"/>
      <c r="G66" s="36"/>
      <c r="H66" s="36"/>
      <c r="I66" s="37"/>
    </row>
    <row r="67" spans="1:9" ht="13.5">
      <c r="A67" s="9"/>
      <c r="B67" s="9"/>
      <c r="C67" s="9"/>
      <c r="D67" s="9"/>
      <c r="E67" s="9"/>
      <c r="F67" s="9"/>
      <c r="G67" s="9"/>
      <c r="H67" s="9"/>
      <c r="I67" s="10"/>
    </row>
    <row r="68" spans="1:9" ht="13.5">
      <c r="A68" s="5">
        <v>15</v>
      </c>
      <c r="B68" s="21" t="s">
        <v>40</v>
      </c>
      <c r="C68" s="29">
        <v>540000</v>
      </c>
      <c r="D68" s="32">
        <f>SUM(D69:D69)</f>
        <v>540000</v>
      </c>
      <c r="E68" s="28">
        <f>(D68*100)/C68</f>
        <v>100</v>
      </c>
      <c r="F68" s="26">
        <v>0.441</v>
      </c>
      <c r="G68" s="26">
        <v>0.441</v>
      </c>
      <c r="H68" s="24">
        <f>(G68*100)/F68-100</f>
        <v>0</v>
      </c>
      <c r="I68" s="7">
        <f>FLOOR(G68,0.00001)*D68</f>
        <v>238140.00000000003</v>
      </c>
    </row>
    <row r="69" spans="1:9" ht="13.5">
      <c r="A69" s="5"/>
      <c r="B69" s="21"/>
      <c r="C69" s="31" t="s">
        <v>58</v>
      </c>
      <c r="D69" s="29">
        <v>540000</v>
      </c>
      <c r="E69" s="25"/>
      <c r="F69" s="26"/>
      <c r="G69" s="27"/>
      <c r="H69" s="24"/>
      <c r="I69" s="7"/>
    </row>
    <row r="70" spans="1:9" ht="13.5">
      <c r="A70" s="5"/>
      <c r="B70" s="21"/>
      <c r="C70" s="6"/>
      <c r="D70" s="18"/>
      <c r="E70" s="25"/>
      <c r="F70" s="26"/>
      <c r="G70" s="27"/>
      <c r="H70" s="24"/>
      <c r="I70" s="7"/>
    </row>
    <row r="71" spans="1:9" ht="13.5">
      <c r="A71" s="5">
        <v>16</v>
      </c>
      <c r="B71" s="21" t="s">
        <v>40</v>
      </c>
      <c r="C71" s="29">
        <v>1107000</v>
      </c>
      <c r="D71" s="32">
        <f>SUM(D72:D72)</f>
        <v>0</v>
      </c>
      <c r="E71" s="28">
        <f>(D71*100)/C71</f>
        <v>0</v>
      </c>
      <c r="F71" s="26">
        <v>0.48</v>
      </c>
      <c r="G71" s="24">
        <v>0</v>
      </c>
      <c r="H71" s="24">
        <v>0</v>
      </c>
      <c r="I71" s="7">
        <f>FLOOR(G71,0.00001)*D71</f>
        <v>0</v>
      </c>
    </row>
    <row r="72" spans="1:9" ht="13.5">
      <c r="A72" s="5"/>
      <c r="B72" s="21"/>
      <c r="C72" s="31" t="s">
        <v>24</v>
      </c>
      <c r="D72" s="29"/>
      <c r="E72" s="25"/>
      <c r="F72" s="26"/>
      <c r="G72" s="27"/>
      <c r="H72" s="24"/>
      <c r="I72" s="7"/>
    </row>
    <row r="73" spans="1:9" ht="13.5">
      <c r="A73" s="5"/>
      <c r="B73" s="21"/>
      <c r="C73" s="31"/>
      <c r="D73" s="29"/>
      <c r="E73" s="25"/>
      <c r="F73" s="26"/>
      <c r="G73" s="27"/>
      <c r="H73" s="24"/>
      <c r="I73" s="7"/>
    </row>
    <row r="74" spans="1:9" ht="13.5">
      <c r="A74" s="5">
        <v>17</v>
      </c>
      <c r="B74" s="21" t="s">
        <v>41</v>
      </c>
      <c r="C74" s="29">
        <v>1107000</v>
      </c>
      <c r="D74" s="32">
        <f>SUM(D75)</f>
        <v>0</v>
      </c>
      <c r="E74" s="28">
        <f>(D74*100)/C74</f>
        <v>0</v>
      </c>
      <c r="F74" s="26">
        <v>0.48</v>
      </c>
      <c r="G74" s="24">
        <v>0</v>
      </c>
      <c r="H74" s="24">
        <v>0</v>
      </c>
      <c r="I74" s="7">
        <f>FLOOR(G74,0.00001)*D74</f>
        <v>0</v>
      </c>
    </row>
    <row r="75" spans="1:9" ht="13.5">
      <c r="A75" s="5"/>
      <c r="B75" s="21"/>
      <c r="C75" s="31" t="s">
        <v>24</v>
      </c>
      <c r="D75" s="29"/>
      <c r="E75" s="25"/>
      <c r="F75" s="26"/>
      <c r="G75" s="27"/>
      <c r="H75" s="24"/>
      <c r="I75" s="7"/>
    </row>
    <row r="76" spans="1:9" ht="13.5">
      <c r="A76" s="5"/>
      <c r="B76" s="21"/>
      <c r="C76" s="31"/>
      <c r="D76" s="29"/>
      <c r="E76" s="25"/>
      <c r="F76" s="26"/>
      <c r="G76" s="27"/>
      <c r="H76" s="24"/>
      <c r="I76" s="7"/>
    </row>
    <row r="77" spans="1:9" ht="13.5">
      <c r="A77" s="5">
        <v>18</v>
      </c>
      <c r="B77" s="21" t="s">
        <v>41</v>
      </c>
      <c r="C77" s="29">
        <v>2214000</v>
      </c>
      <c r="D77" s="32">
        <f>SUM(D78)</f>
        <v>2000000</v>
      </c>
      <c r="E77" s="28">
        <f>(D77*100)/C77</f>
        <v>90.3342366757001</v>
      </c>
      <c r="F77" s="26">
        <v>0.441</v>
      </c>
      <c r="G77" s="26">
        <v>0.441</v>
      </c>
      <c r="H77" s="24">
        <f>(G77*100)/F77-100</f>
        <v>0</v>
      </c>
      <c r="I77" s="7">
        <f>FLOOR(G77,0.00001)*D77</f>
        <v>882000.0000000001</v>
      </c>
    </row>
    <row r="78" spans="1:9" ht="13.5">
      <c r="A78" s="5"/>
      <c r="B78" s="21"/>
      <c r="C78" s="31" t="s">
        <v>58</v>
      </c>
      <c r="D78" s="29">
        <v>2000000</v>
      </c>
      <c r="E78" s="25"/>
      <c r="F78" s="26"/>
      <c r="G78" s="27"/>
      <c r="H78" s="24"/>
      <c r="I78" s="7"/>
    </row>
    <row r="79" spans="1:9" ht="13.5">
      <c r="A79" s="5"/>
      <c r="B79" s="21"/>
      <c r="C79" s="31"/>
      <c r="D79" s="29"/>
      <c r="E79" s="25"/>
      <c r="F79" s="26"/>
      <c r="G79" s="27"/>
      <c r="H79" s="24"/>
      <c r="I79" s="7"/>
    </row>
    <row r="80" spans="1:9" ht="13.5">
      <c r="A80" s="5">
        <v>19</v>
      </c>
      <c r="B80" s="21" t="s">
        <v>41</v>
      </c>
      <c r="C80" s="29">
        <v>4617000</v>
      </c>
      <c r="D80" s="32">
        <f>SUM(D81)</f>
        <v>0</v>
      </c>
      <c r="E80" s="28">
        <f>(D80*100)/C80</f>
        <v>0</v>
      </c>
      <c r="F80" s="26">
        <v>0.48</v>
      </c>
      <c r="G80" s="24">
        <v>0</v>
      </c>
      <c r="H80" s="24">
        <v>0</v>
      </c>
      <c r="I80" s="7">
        <f>FLOOR(G80,0.00001)*D80</f>
        <v>0</v>
      </c>
    </row>
    <row r="81" spans="1:9" ht="13.5">
      <c r="A81" s="5"/>
      <c r="B81" s="21"/>
      <c r="C81" s="31" t="s">
        <v>24</v>
      </c>
      <c r="D81" s="29"/>
      <c r="E81" s="25"/>
      <c r="F81" s="26"/>
      <c r="G81" s="27"/>
      <c r="H81" s="24"/>
      <c r="I81" s="7"/>
    </row>
    <row r="82" spans="1:9" ht="13.5">
      <c r="A82" s="5"/>
      <c r="B82" s="21"/>
      <c r="C82" s="31"/>
      <c r="D82" s="29"/>
      <c r="E82" s="25"/>
      <c r="F82" s="26"/>
      <c r="G82" s="27"/>
      <c r="H82" s="24"/>
      <c r="I82" s="7"/>
    </row>
    <row r="83" spans="1:9" ht="13.5">
      <c r="A83" s="5">
        <v>20</v>
      </c>
      <c r="B83" s="21" t="s">
        <v>42</v>
      </c>
      <c r="C83" s="29">
        <v>378000</v>
      </c>
      <c r="D83" s="32">
        <f>SUM(D84)</f>
        <v>378000</v>
      </c>
      <c r="E83" s="28">
        <f>(D83*100)/C83</f>
        <v>100</v>
      </c>
      <c r="F83" s="26">
        <v>0.399</v>
      </c>
      <c r="G83" s="26">
        <v>0.44</v>
      </c>
      <c r="H83" s="24">
        <f>(G83*100)/F83-100</f>
        <v>10.27568922305764</v>
      </c>
      <c r="I83" s="7">
        <f>FLOOR(G83,0.00001)*D83</f>
        <v>166320.00000000003</v>
      </c>
    </row>
    <row r="84" spans="1:9" ht="13.5">
      <c r="A84" s="5"/>
      <c r="B84" s="21"/>
      <c r="C84" s="31" t="s">
        <v>58</v>
      </c>
      <c r="D84" s="29">
        <v>378000</v>
      </c>
      <c r="E84" s="25"/>
      <c r="F84" s="26"/>
      <c r="G84" s="27"/>
      <c r="H84" s="24"/>
      <c r="I84" s="7"/>
    </row>
    <row r="85" spans="1:9" ht="13.5">
      <c r="A85" s="5"/>
      <c r="B85" s="21"/>
      <c r="C85" s="31"/>
      <c r="D85" s="29"/>
      <c r="E85" s="25"/>
      <c r="F85" s="26"/>
      <c r="G85" s="27"/>
      <c r="H85" s="24"/>
      <c r="I85" s="7"/>
    </row>
    <row r="86" spans="1:9" ht="13.5">
      <c r="A86" s="5">
        <v>21</v>
      </c>
      <c r="B86" s="21" t="s">
        <v>43</v>
      </c>
      <c r="C86" s="29">
        <v>1836957</v>
      </c>
      <c r="D86" s="32">
        <f>SUM(D87:D88)</f>
        <v>1836957</v>
      </c>
      <c r="E86" s="28">
        <f>(D86*100)/C86</f>
        <v>100</v>
      </c>
      <c r="F86" s="26">
        <v>0.371</v>
      </c>
      <c r="G86" s="26">
        <v>0.436</v>
      </c>
      <c r="H86" s="24">
        <f>(G86*100)/F86-100</f>
        <v>17.52021563342319</v>
      </c>
      <c r="I86" s="7">
        <f>FLOOR(G86,0.00001)*D86</f>
        <v>800913.2520000001</v>
      </c>
    </row>
    <row r="87" spans="1:9" ht="13.5">
      <c r="A87" s="5"/>
      <c r="B87" s="21"/>
      <c r="C87" s="31" t="s">
        <v>59</v>
      </c>
      <c r="D87" s="29">
        <v>836957</v>
      </c>
      <c r="E87" s="25"/>
      <c r="F87" s="26"/>
      <c r="G87" s="27"/>
      <c r="H87" s="24"/>
      <c r="I87" s="7"/>
    </row>
    <row r="88" spans="1:9" ht="13.5">
      <c r="A88" s="5"/>
      <c r="B88" s="21"/>
      <c r="C88" s="31" t="s">
        <v>58</v>
      </c>
      <c r="D88" s="29">
        <v>1000000</v>
      </c>
      <c r="E88" s="25"/>
      <c r="F88" s="26"/>
      <c r="G88" s="27"/>
      <c r="H88" s="24"/>
      <c r="I88" s="7"/>
    </row>
    <row r="89" spans="1:9" ht="13.5">
      <c r="A89" s="5"/>
      <c r="B89" s="21"/>
      <c r="C89" s="31"/>
      <c r="D89" s="29"/>
      <c r="E89" s="25"/>
      <c r="F89" s="26"/>
      <c r="G89" s="27"/>
      <c r="H89" s="24"/>
      <c r="I89" s="7"/>
    </row>
    <row r="90" spans="1:9" ht="13.5">
      <c r="A90" s="5">
        <v>22</v>
      </c>
      <c r="B90" s="21" t="s">
        <v>43</v>
      </c>
      <c r="C90" s="29">
        <v>3546825</v>
      </c>
      <c r="D90" s="32">
        <f>SUM(D91)</f>
        <v>300000</v>
      </c>
      <c r="E90" s="28">
        <f>(D90*100)/C90</f>
        <v>8.45826901524603</v>
      </c>
      <c r="F90" s="26">
        <v>0.371</v>
      </c>
      <c r="G90" s="26">
        <v>0.446</v>
      </c>
      <c r="H90" s="24">
        <f>(G90*100)/F90-100</f>
        <v>20.21563342318059</v>
      </c>
      <c r="I90" s="7">
        <f>FLOOR(G90,0.00001)*D90</f>
        <v>133800.00000000003</v>
      </c>
    </row>
    <row r="91" spans="1:9" ht="13.5">
      <c r="A91" s="5"/>
      <c r="B91" s="21"/>
      <c r="C91" s="31" t="s">
        <v>28</v>
      </c>
      <c r="D91" s="29">
        <v>300000</v>
      </c>
      <c r="E91" s="25"/>
      <c r="F91" s="26"/>
      <c r="G91" s="27"/>
      <c r="H91" s="24"/>
      <c r="I91" s="7"/>
    </row>
    <row r="92" spans="1:9" ht="13.5">
      <c r="A92" s="5"/>
      <c r="B92" s="21"/>
      <c r="C92" s="31"/>
      <c r="D92" s="29"/>
      <c r="E92" s="25"/>
      <c r="F92" s="26"/>
      <c r="G92" s="27"/>
      <c r="H92" s="24"/>
      <c r="I92" s="7"/>
    </row>
    <row r="93" spans="1:9" ht="13.5">
      <c r="A93" s="5">
        <v>23</v>
      </c>
      <c r="B93" s="21" t="s">
        <v>44</v>
      </c>
      <c r="C93" s="29">
        <v>1620000</v>
      </c>
      <c r="D93" s="32">
        <f>SUM(D94:D95)</f>
        <v>1620000</v>
      </c>
      <c r="E93" s="28">
        <f>(D93*100)/C93</f>
        <v>100</v>
      </c>
      <c r="F93" s="26">
        <v>0.371</v>
      </c>
      <c r="G93" s="26">
        <v>0.445</v>
      </c>
      <c r="H93" s="24">
        <f>(G93*100)/F93-100</f>
        <v>19.946091644204856</v>
      </c>
      <c r="I93" s="7">
        <f>FLOOR(G93,0.00001)*D93</f>
        <v>720900.0000000001</v>
      </c>
    </row>
    <row r="94" spans="1:9" ht="13.5">
      <c r="A94" s="5"/>
      <c r="B94" s="21"/>
      <c r="C94" s="31" t="s">
        <v>59</v>
      </c>
      <c r="D94" s="29">
        <v>1000000</v>
      </c>
      <c r="E94" s="25"/>
      <c r="F94" s="26"/>
      <c r="G94" s="27"/>
      <c r="H94" s="24"/>
      <c r="I94" s="7"/>
    </row>
    <row r="95" spans="1:9" ht="13.5">
      <c r="A95" s="5"/>
      <c r="B95" s="21"/>
      <c r="C95" s="31" t="s">
        <v>58</v>
      </c>
      <c r="D95" s="29">
        <v>620000</v>
      </c>
      <c r="E95" s="25"/>
      <c r="F95" s="26"/>
      <c r="G95" s="27"/>
      <c r="H95" s="24"/>
      <c r="I95" s="7"/>
    </row>
    <row r="96" spans="1:9" ht="13.5">
      <c r="A96" s="5"/>
      <c r="B96" s="21"/>
      <c r="C96" s="31"/>
      <c r="D96" s="29"/>
      <c r="E96" s="25"/>
      <c r="F96" s="26"/>
      <c r="G96" s="27"/>
      <c r="H96" s="24"/>
      <c r="I96" s="7"/>
    </row>
    <row r="97" spans="1:9" ht="13.5">
      <c r="A97" s="5">
        <v>24</v>
      </c>
      <c r="B97" s="21" t="s">
        <v>44</v>
      </c>
      <c r="C97" s="29">
        <v>1782000</v>
      </c>
      <c r="D97" s="32">
        <f>SUM(D98:D99)</f>
        <v>1782000</v>
      </c>
      <c r="E97" s="28">
        <f>(D97*100)/C97</f>
        <v>100</v>
      </c>
      <c r="F97" s="26">
        <v>0.441</v>
      </c>
      <c r="G97" s="26">
        <v>0.445</v>
      </c>
      <c r="H97" s="24">
        <f>(G97*100)/F97-100</f>
        <v>0.9070294784580426</v>
      </c>
      <c r="I97" s="7">
        <f>FLOOR(G97,0.00001)*D97</f>
        <v>792990.0000000001</v>
      </c>
    </row>
    <row r="98" spans="1:9" ht="13.5">
      <c r="A98" s="5"/>
      <c r="B98" s="21"/>
      <c r="C98" s="31" t="s">
        <v>59</v>
      </c>
      <c r="D98" s="29">
        <v>1000000</v>
      </c>
      <c r="E98" s="25"/>
      <c r="F98" s="26"/>
      <c r="G98" s="27"/>
      <c r="H98" s="24"/>
      <c r="I98" s="7"/>
    </row>
    <row r="99" spans="1:9" ht="13.5">
      <c r="A99" s="5"/>
      <c r="B99" s="21"/>
      <c r="C99" s="31" t="s">
        <v>58</v>
      </c>
      <c r="D99" s="29">
        <v>782000</v>
      </c>
      <c r="E99" s="25"/>
      <c r="F99" s="26"/>
      <c r="G99" s="27"/>
      <c r="H99" s="24"/>
      <c r="I99" s="7"/>
    </row>
    <row r="100" spans="1:9" ht="13.5">
      <c r="A100" s="5"/>
      <c r="B100" s="21"/>
      <c r="C100" s="31"/>
      <c r="D100" s="29"/>
      <c r="E100" s="25"/>
      <c r="F100" s="26"/>
      <c r="G100" s="27"/>
      <c r="H100" s="24"/>
      <c r="I100" s="7"/>
    </row>
    <row r="101" spans="1:9" ht="13.5">
      <c r="A101" s="5">
        <v>25</v>
      </c>
      <c r="B101" s="21" t="s">
        <v>45</v>
      </c>
      <c r="C101" s="29">
        <v>2673000</v>
      </c>
      <c r="D101" s="32">
        <f>SUM(D102)</f>
        <v>1000000</v>
      </c>
      <c r="E101" s="28">
        <f>(D101*100)/C101</f>
        <v>37.41114852225963</v>
      </c>
      <c r="F101" s="26">
        <v>0.371</v>
      </c>
      <c r="G101" s="26">
        <v>0.45</v>
      </c>
      <c r="H101" s="24">
        <f>(G101*100)/F101-100</f>
        <v>21.293800539083563</v>
      </c>
      <c r="I101" s="7">
        <f>FLOOR(G101,0.00001)*D101</f>
        <v>450000</v>
      </c>
    </row>
    <row r="102" spans="1:9" ht="13.5">
      <c r="A102" s="5"/>
      <c r="B102" s="21"/>
      <c r="C102" s="31" t="s">
        <v>59</v>
      </c>
      <c r="D102" s="29">
        <v>1000000</v>
      </c>
      <c r="E102" s="25"/>
      <c r="F102" s="26"/>
      <c r="G102" s="27"/>
      <c r="H102" s="24"/>
      <c r="I102" s="7"/>
    </row>
    <row r="103" spans="1:9" ht="13.5">
      <c r="A103" s="5"/>
      <c r="B103" s="21"/>
      <c r="C103" s="31"/>
      <c r="D103" s="29"/>
      <c r="E103" s="25"/>
      <c r="F103" s="26"/>
      <c r="G103" s="27"/>
      <c r="H103" s="24"/>
      <c r="I103" s="7"/>
    </row>
    <row r="104" spans="1:9" ht="13.5">
      <c r="A104" s="5">
        <v>26</v>
      </c>
      <c r="B104" s="21" t="s">
        <v>46</v>
      </c>
      <c r="C104" s="29">
        <v>1107000</v>
      </c>
      <c r="D104" s="32">
        <f>SUM(D105)</f>
        <v>1107000</v>
      </c>
      <c r="E104" s="28">
        <f>(D104*100)/C104</f>
        <v>100</v>
      </c>
      <c r="F104" s="26">
        <v>0.441</v>
      </c>
      <c r="G104" s="26">
        <v>0.457</v>
      </c>
      <c r="H104" s="24">
        <f>(G104*100)/F104-100</f>
        <v>3.628117913832199</v>
      </c>
      <c r="I104" s="7">
        <f>FLOOR(G104,0.00001)*D104</f>
        <v>505899</v>
      </c>
    </row>
    <row r="105" spans="1:9" ht="13.5">
      <c r="A105" s="5"/>
      <c r="B105" s="21"/>
      <c r="C105" s="31" t="s">
        <v>58</v>
      </c>
      <c r="D105" s="29">
        <v>1107000</v>
      </c>
      <c r="E105" s="25"/>
      <c r="F105" s="26"/>
      <c r="G105" s="27"/>
      <c r="H105" s="24"/>
      <c r="I105" s="7"/>
    </row>
    <row r="106" spans="1:9" ht="13.5">
      <c r="A106" s="5"/>
      <c r="B106" s="21"/>
      <c r="C106" s="31"/>
      <c r="D106" s="29"/>
      <c r="E106" s="25"/>
      <c r="F106" s="26"/>
      <c r="G106" s="27"/>
      <c r="H106" s="24"/>
      <c r="I106" s="7"/>
    </row>
    <row r="107" spans="1:9" ht="13.5">
      <c r="A107" s="5">
        <v>27</v>
      </c>
      <c r="B107" s="21" t="s">
        <v>47</v>
      </c>
      <c r="C107" s="29">
        <v>1917000</v>
      </c>
      <c r="D107" s="32">
        <f>SUM(D108)</f>
        <v>1917000</v>
      </c>
      <c r="E107" s="28">
        <f>(D107*100)/C107</f>
        <v>100</v>
      </c>
      <c r="F107" s="26">
        <v>0.399</v>
      </c>
      <c r="G107" s="26">
        <v>0.465</v>
      </c>
      <c r="H107" s="24">
        <f>(G107*100)/F107-100</f>
        <v>16.54135338345864</v>
      </c>
      <c r="I107" s="7">
        <f>FLOOR(G107,0.00001)*D107</f>
        <v>891405</v>
      </c>
    </row>
    <row r="108" spans="1:9" ht="13.5">
      <c r="A108" s="5"/>
      <c r="B108" s="21"/>
      <c r="C108" s="31" t="s">
        <v>58</v>
      </c>
      <c r="D108" s="29">
        <v>1917000</v>
      </c>
      <c r="E108" s="25"/>
      <c r="F108" s="26"/>
      <c r="G108" s="27"/>
      <c r="H108" s="24"/>
      <c r="I108" s="7"/>
    </row>
    <row r="109" spans="1:9" ht="13.5">
      <c r="A109" s="5"/>
      <c r="B109" s="21"/>
      <c r="C109" s="31"/>
      <c r="D109" s="29"/>
      <c r="E109" s="25"/>
      <c r="F109" s="26"/>
      <c r="G109" s="27"/>
      <c r="H109" s="24"/>
      <c r="I109" s="7"/>
    </row>
    <row r="110" spans="1:9" ht="13.5">
      <c r="A110" s="5">
        <v>28</v>
      </c>
      <c r="B110" s="21" t="s">
        <v>47</v>
      </c>
      <c r="C110" s="29">
        <v>2835000</v>
      </c>
      <c r="D110" s="32">
        <f>SUM(D111)</f>
        <v>2835000</v>
      </c>
      <c r="E110" s="28">
        <f>(D110*100)/C110</f>
        <v>100</v>
      </c>
      <c r="F110" s="26">
        <v>0.48</v>
      </c>
      <c r="G110" s="26">
        <v>0.48</v>
      </c>
      <c r="H110" s="24">
        <f>(G110*100)/F110-100</f>
        <v>0</v>
      </c>
      <c r="I110" s="7">
        <f>FLOOR(G110,0.00001)*D110</f>
        <v>1360800</v>
      </c>
    </row>
    <row r="111" spans="1:9" ht="13.5">
      <c r="A111" s="5"/>
      <c r="B111" s="21"/>
      <c r="C111" s="31" t="s">
        <v>58</v>
      </c>
      <c r="D111" s="29">
        <v>2835000</v>
      </c>
      <c r="E111" s="25"/>
      <c r="F111" s="26"/>
      <c r="G111" s="27"/>
      <c r="H111" s="24"/>
      <c r="I111" s="7"/>
    </row>
    <row r="112" spans="1:9" ht="13.5">
      <c r="A112" s="5"/>
      <c r="B112" s="21"/>
      <c r="C112" s="31"/>
      <c r="D112" s="29"/>
      <c r="E112" s="25"/>
      <c r="F112" s="26"/>
      <c r="G112" s="27"/>
      <c r="H112" s="24"/>
      <c r="I112" s="7"/>
    </row>
    <row r="113" spans="1:9" ht="13.5">
      <c r="A113" s="5">
        <v>29</v>
      </c>
      <c r="B113" s="21" t="s">
        <v>48</v>
      </c>
      <c r="C113" s="29">
        <v>2214000</v>
      </c>
      <c r="D113" s="32">
        <f>SUM(D114)</f>
        <v>0</v>
      </c>
      <c r="E113" s="28">
        <f>(D113*100)/C113</f>
        <v>0</v>
      </c>
      <c r="F113" s="26">
        <v>0.48</v>
      </c>
      <c r="G113" s="24">
        <v>0</v>
      </c>
      <c r="H113" s="24">
        <v>0</v>
      </c>
      <c r="I113" s="7">
        <f>FLOOR(G113,0.00001)*D113</f>
        <v>0</v>
      </c>
    </row>
    <row r="114" spans="1:9" ht="13.5">
      <c r="A114" s="5"/>
      <c r="B114" s="21"/>
      <c r="C114" s="31" t="s">
        <v>24</v>
      </c>
      <c r="D114" s="29"/>
      <c r="E114" s="25"/>
      <c r="F114" s="26"/>
      <c r="G114" s="27"/>
      <c r="H114" s="24"/>
      <c r="I114" s="7"/>
    </row>
    <row r="115" spans="1:9" ht="13.5">
      <c r="A115" s="5"/>
      <c r="B115" s="21"/>
      <c r="C115" s="31"/>
      <c r="D115" s="29"/>
      <c r="E115" s="25"/>
      <c r="F115" s="26"/>
      <c r="G115" s="27"/>
      <c r="H115" s="24"/>
      <c r="I115" s="7"/>
    </row>
    <row r="116" spans="1:9" ht="13.5">
      <c r="A116" s="11"/>
      <c r="B116" s="14" t="s">
        <v>14</v>
      </c>
      <c r="C116" s="30">
        <f>SUM(C68:C113)</f>
        <v>29494782</v>
      </c>
      <c r="D116" s="33">
        <f>SUM(D68,D71,D74,D77,D80,D83,D86,D90,D93,D97,D101,D104,D107,D110,D113)</f>
        <v>15315957</v>
      </c>
      <c r="E116" s="22">
        <f>(D116*100)/C116</f>
        <v>51.92768334412507</v>
      </c>
      <c r="F116" s="17"/>
      <c r="G116" s="17"/>
      <c r="H116" s="12"/>
      <c r="I116" s="23">
        <f>SUM(I68:I115)</f>
        <v>6943167.252</v>
      </c>
    </row>
    <row r="117" ht="12.75">
      <c r="C117" s="13"/>
    </row>
    <row r="118" spans="1:9" ht="13.5">
      <c r="A118" s="35" t="s">
        <v>49</v>
      </c>
      <c r="B118" s="36"/>
      <c r="C118" s="36"/>
      <c r="D118" s="36"/>
      <c r="E118" s="36"/>
      <c r="F118" s="36"/>
      <c r="G118" s="36"/>
      <c r="H118" s="36"/>
      <c r="I118" s="37"/>
    </row>
    <row r="119" spans="1:9" ht="13.5">
      <c r="A119" s="5"/>
      <c r="B119" s="21"/>
      <c r="C119" s="31"/>
      <c r="D119" s="29"/>
      <c r="E119" s="25"/>
      <c r="F119" s="26"/>
      <c r="G119" s="27"/>
      <c r="H119" s="24"/>
      <c r="I119" s="7"/>
    </row>
    <row r="120" spans="1:9" ht="13.5">
      <c r="A120" s="5">
        <v>30</v>
      </c>
      <c r="B120" s="21" t="s">
        <v>50</v>
      </c>
      <c r="C120" s="29">
        <v>5049000</v>
      </c>
      <c r="D120" s="32">
        <f>SUM(D121:D122)</f>
        <v>4200000</v>
      </c>
      <c r="E120" s="28">
        <f>(D120*100)/C120</f>
        <v>83.184789067142</v>
      </c>
      <c r="F120" s="26">
        <v>0.48</v>
      </c>
      <c r="G120" s="26">
        <v>0.48</v>
      </c>
      <c r="H120" s="24">
        <f>(G120*100)/F120-100</f>
        <v>0</v>
      </c>
      <c r="I120" s="7">
        <f>FLOOR(G120,0.00001)*D120</f>
        <v>2016000.0000000002</v>
      </c>
    </row>
    <row r="121" spans="1:9" ht="13.5">
      <c r="A121" s="5"/>
      <c r="B121" s="21"/>
      <c r="C121" s="31" t="s">
        <v>26</v>
      </c>
      <c r="D121" s="29">
        <v>1200000</v>
      </c>
      <c r="E121" s="25"/>
      <c r="F121" s="26"/>
      <c r="G121" s="27"/>
      <c r="H121" s="24"/>
      <c r="I121" s="7"/>
    </row>
    <row r="122" spans="1:9" ht="13.5">
      <c r="A122" s="5"/>
      <c r="B122" s="21"/>
      <c r="C122" s="31" t="s">
        <v>58</v>
      </c>
      <c r="D122" s="29">
        <v>3000000</v>
      </c>
      <c r="E122" s="25"/>
      <c r="F122" s="26"/>
      <c r="G122" s="27"/>
      <c r="H122" s="24"/>
      <c r="I122" s="7"/>
    </row>
    <row r="123" spans="1:9" ht="13.5">
      <c r="A123" s="5"/>
      <c r="B123" s="21"/>
      <c r="C123" s="31"/>
      <c r="D123" s="29"/>
      <c r="E123" s="25"/>
      <c r="F123" s="26"/>
      <c r="G123" s="27"/>
      <c r="H123" s="24"/>
      <c r="I123" s="7"/>
    </row>
    <row r="124" spans="1:9" ht="13.5">
      <c r="A124" s="5">
        <v>31</v>
      </c>
      <c r="B124" s="21" t="s">
        <v>50</v>
      </c>
      <c r="C124" s="29">
        <v>3750000</v>
      </c>
      <c r="D124" s="32">
        <f>SUM(D125)</f>
        <v>3750000</v>
      </c>
      <c r="E124" s="28">
        <f>(D124*100)/C124</f>
        <v>100</v>
      </c>
      <c r="F124" s="26">
        <v>0.48</v>
      </c>
      <c r="G124" s="26">
        <v>0.48</v>
      </c>
      <c r="H124" s="24">
        <f>(G124*100)/F124-100</f>
        <v>0</v>
      </c>
      <c r="I124" s="7">
        <f>FLOOR(G124,0.00001)*D124</f>
        <v>1800000.0000000002</v>
      </c>
    </row>
    <row r="125" spans="1:9" ht="13.5">
      <c r="A125" s="5"/>
      <c r="B125" s="21"/>
      <c r="C125" s="31" t="s">
        <v>26</v>
      </c>
      <c r="D125" s="29">
        <v>3750000</v>
      </c>
      <c r="E125" s="25"/>
      <c r="F125" s="26"/>
      <c r="G125" s="27"/>
      <c r="H125" s="24"/>
      <c r="I125" s="7"/>
    </row>
    <row r="126" spans="1:9" ht="13.5">
      <c r="A126" s="5"/>
      <c r="B126" s="21"/>
      <c r="C126" s="6"/>
      <c r="D126" s="18"/>
      <c r="E126" s="25"/>
      <c r="F126" s="26"/>
      <c r="G126" s="27"/>
      <c r="H126" s="24"/>
      <c r="I126" s="7"/>
    </row>
    <row r="127" spans="1:9" ht="13.5">
      <c r="A127" s="11"/>
      <c r="B127" s="14" t="s">
        <v>14</v>
      </c>
      <c r="C127" s="30">
        <f>SUM(C120:C124)</f>
        <v>8799000</v>
      </c>
      <c r="D127" s="33">
        <f>SUM(D120,D124)</f>
        <v>7950000</v>
      </c>
      <c r="E127" s="22">
        <f>(D127*100)/C127</f>
        <v>90.35117627003069</v>
      </c>
      <c r="F127" s="17"/>
      <c r="G127" s="17"/>
      <c r="H127" s="12"/>
      <c r="I127" s="23">
        <f>SUM(I120:I126)</f>
        <v>3816000.0000000005</v>
      </c>
    </row>
    <row r="128" ht="12.75">
      <c r="C128" s="13"/>
    </row>
    <row r="129" spans="1:9" ht="13.5">
      <c r="A129" s="35" t="s">
        <v>51</v>
      </c>
      <c r="B129" s="36"/>
      <c r="C129" s="36"/>
      <c r="D129" s="36"/>
      <c r="E129" s="36"/>
      <c r="F129" s="36"/>
      <c r="G129" s="36"/>
      <c r="H129" s="36"/>
      <c r="I129" s="37"/>
    </row>
    <row r="130" spans="1:9" ht="13.5">
      <c r="A130" s="5"/>
      <c r="B130" s="21"/>
      <c r="C130" s="31"/>
      <c r="D130" s="29"/>
      <c r="E130" s="25"/>
      <c r="F130" s="26"/>
      <c r="G130" s="27"/>
      <c r="H130" s="24"/>
      <c r="I130" s="7"/>
    </row>
    <row r="131" spans="1:9" ht="13.5">
      <c r="A131" s="5">
        <v>32</v>
      </c>
      <c r="B131" s="21" t="s">
        <v>52</v>
      </c>
      <c r="C131" s="29">
        <v>4158000</v>
      </c>
      <c r="D131" s="32">
        <f>SUM(D132:D133)</f>
        <v>2030000</v>
      </c>
      <c r="E131" s="28">
        <f>(D131*100)/C131</f>
        <v>48.821548821548824</v>
      </c>
      <c r="F131" s="26">
        <v>0.57</v>
      </c>
      <c r="G131" s="26">
        <v>0.57</v>
      </c>
      <c r="H131" s="24">
        <f>(G131*100)/F131-100</f>
        <v>0</v>
      </c>
      <c r="I131" s="7">
        <f>FLOOR(G131,0.00001)*D131</f>
        <v>1157100.0000000002</v>
      </c>
    </row>
    <row r="132" spans="1:9" ht="13.5">
      <c r="A132" s="5"/>
      <c r="B132" s="21"/>
      <c r="C132" s="31" t="s">
        <v>28</v>
      </c>
      <c r="D132" s="29">
        <v>2000000</v>
      </c>
      <c r="E132" s="25"/>
      <c r="F132" s="26"/>
      <c r="G132" s="27"/>
      <c r="H132" s="24"/>
      <c r="I132" s="7"/>
    </row>
    <row r="133" spans="1:9" ht="13.5">
      <c r="A133" s="5"/>
      <c r="B133" s="21"/>
      <c r="C133" s="31" t="s">
        <v>57</v>
      </c>
      <c r="D133" s="29">
        <v>30000</v>
      </c>
      <c r="E133" s="25"/>
      <c r="F133" s="26"/>
      <c r="G133" s="27"/>
      <c r="H133" s="24"/>
      <c r="I133" s="7"/>
    </row>
    <row r="134" spans="1:9" ht="13.5">
      <c r="A134" s="5"/>
      <c r="B134" s="21"/>
      <c r="C134" s="31"/>
      <c r="D134" s="29"/>
      <c r="E134" s="25"/>
      <c r="F134" s="26"/>
      <c r="G134" s="27"/>
      <c r="H134" s="24"/>
      <c r="I134" s="7"/>
    </row>
    <row r="135" spans="1:9" ht="13.5">
      <c r="A135" s="5">
        <v>33</v>
      </c>
      <c r="B135" s="21" t="s">
        <v>53</v>
      </c>
      <c r="C135" s="29">
        <v>1245000</v>
      </c>
      <c r="D135" s="32">
        <f>SUM(D136)</f>
        <v>0</v>
      </c>
      <c r="E135" s="28">
        <f>(D135*100)/C135</f>
        <v>0</v>
      </c>
      <c r="F135" s="26">
        <v>0.57</v>
      </c>
      <c r="G135" s="24">
        <v>0</v>
      </c>
      <c r="H135" s="24">
        <v>0</v>
      </c>
      <c r="I135" s="7">
        <f>FLOOR(G135,0.00001)*D135</f>
        <v>0</v>
      </c>
    </row>
    <row r="136" spans="1:9" ht="13.5">
      <c r="A136" s="5"/>
      <c r="B136" s="21"/>
      <c r="C136" s="31" t="s">
        <v>24</v>
      </c>
      <c r="D136" s="29"/>
      <c r="E136" s="25"/>
      <c r="F136" s="26"/>
      <c r="G136" s="27"/>
      <c r="H136" s="24"/>
      <c r="I136" s="7"/>
    </row>
    <row r="137" spans="1:9" ht="13.5">
      <c r="A137" s="5"/>
      <c r="B137" s="21"/>
      <c r="C137" s="31"/>
      <c r="D137" s="29"/>
      <c r="E137" s="25"/>
      <c r="F137" s="26"/>
      <c r="G137" s="27"/>
      <c r="H137" s="24"/>
      <c r="I137" s="7"/>
    </row>
    <row r="138" spans="1:9" ht="13.5">
      <c r="A138" s="5">
        <v>34</v>
      </c>
      <c r="B138" s="21" t="s">
        <v>53</v>
      </c>
      <c r="C138" s="29">
        <v>9990000</v>
      </c>
      <c r="D138" s="32">
        <f>SUM(D139)</f>
        <v>30000</v>
      </c>
      <c r="E138" s="28">
        <f>(D138*100)/C138</f>
        <v>0.3003003003003003</v>
      </c>
      <c r="F138" s="26">
        <v>0.57</v>
      </c>
      <c r="G138" s="26">
        <v>0.57</v>
      </c>
      <c r="H138" s="24">
        <f>(G138*100)/F138-100</f>
        <v>0</v>
      </c>
      <c r="I138" s="7">
        <f>FLOOR(G138,0.00001)*D138</f>
        <v>17100.000000000004</v>
      </c>
    </row>
    <row r="139" spans="1:9" ht="13.5">
      <c r="A139" s="5"/>
      <c r="B139" s="21"/>
      <c r="C139" s="31" t="s">
        <v>57</v>
      </c>
      <c r="D139" s="29">
        <v>30000</v>
      </c>
      <c r="E139" s="25"/>
      <c r="F139" s="26"/>
      <c r="G139" s="27"/>
      <c r="H139" s="24"/>
      <c r="I139" s="7"/>
    </row>
    <row r="140" spans="1:9" ht="13.5">
      <c r="A140" s="5"/>
      <c r="B140" s="21"/>
      <c r="C140" s="31"/>
      <c r="D140" s="29"/>
      <c r="E140" s="25"/>
      <c r="F140" s="26"/>
      <c r="G140" s="27"/>
      <c r="H140" s="24"/>
      <c r="I140" s="7"/>
    </row>
    <row r="141" spans="1:9" ht="13.5">
      <c r="A141" s="5">
        <v>35</v>
      </c>
      <c r="B141" s="21" t="s">
        <v>53</v>
      </c>
      <c r="C141" s="29">
        <v>1644000</v>
      </c>
      <c r="D141" s="32">
        <f>SUM(D142)</f>
        <v>0</v>
      </c>
      <c r="E141" s="28">
        <f>(D141*100)/C141</f>
        <v>0</v>
      </c>
      <c r="F141" s="26">
        <v>0.57</v>
      </c>
      <c r="G141" s="24">
        <v>0</v>
      </c>
      <c r="H141" s="24">
        <v>0</v>
      </c>
      <c r="I141" s="7">
        <f>FLOOR(G141,0.00001)*D141</f>
        <v>0</v>
      </c>
    </row>
    <row r="142" spans="1:9" ht="13.5">
      <c r="A142" s="5"/>
      <c r="B142" s="21"/>
      <c r="C142" s="31" t="s">
        <v>24</v>
      </c>
      <c r="D142" s="29"/>
      <c r="E142" s="25"/>
      <c r="F142" s="26"/>
      <c r="G142" s="27"/>
      <c r="H142" s="24"/>
      <c r="I142" s="7"/>
    </row>
    <row r="143" spans="1:9" ht="13.5">
      <c r="A143" s="5"/>
      <c r="B143" s="21"/>
      <c r="C143" s="31"/>
      <c r="D143" s="29"/>
      <c r="E143" s="25"/>
      <c r="F143" s="26"/>
      <c r="G143" s="27"/>
      <c r="H143" s="24"/>
      <c r="I143" s="7"/>
    </row>
    <row r="144" spans="1:9" ht="13.5">
      <c r="A144" s="5">
        <v>36</v>
      </c>
      <c r="B144" s="21" t="s">
        <v>54</v>
      </c>
      <c r="C144" s="29">
        <v>1836000</v>
      </c>
      <c r="D144" s="32">
        <f>SUM(D145)</f>
        <v>30000</v>
      </c>
      <c r="E144" s="28">
        <f>(D144*100)/C144</f>
        <v>1.6339869281045751</v>
      </c>
      <c r="F144" s="26">
        <v>0.57</v>
      </c>
      <c r="G144" s="26">
        <v>0.57</v>
      </c>
      <c r="H144" s="24">
        <f>(G144*100)/F144-100</f>
        <v>0</v>
      </c>
      <c r="I144" s="7">
        <f>FLOOR(G144,0.00001)*D144</f>
        <v>17100.000000000004</v>
      </c>
    </row>
    <row r="145" spans="1:9" ht="13.5">
      <c r="A145" s="5"/>
      <c r="B145" s="21"/>
      <c r="C145" s="31" t="s">
        <v>57</v>
      </c>
      <c r="D145" s="29">
        <v>30000</v>
      </c>
      <c r="E145" s="25"/>
      <c r="F145" s="26"/>
      <c r="G145" s="27"/>
      <c r="H145" s="24"/>
      <c r="I145" s="7"/>
    </row>
    <row r="146" spans="1:9" ht="13.5">
      <c r="A146" s="5"/>
      <c r="B146" s="21"/>
      <c r="C146" s="31"/>
      <c r="D146" s="29"/>
      <c r="E146" s="25"/>
      <c r="F146" s="26"/>
      <c r="G146" s="27"/>
      <c r="H146" s="24"/>
      <c r="I146" s="7"/>
    </row>
    <row r="147" spans="1:9" ht="13.5">
      <c r="A147" s="5">
        <v>37</v>
      </c>
      <c r="B147" s="21" t="s">
        <v>55</v>
      </c>
      <c r="C147" s="29">
        <v>6073800</v>
      </c>
      <c r="D147" s="32">
        <f>SUM(D148)</f>
        <v>330000</v>
      </c>
      <c r="E147" s="28">
        <f>(D147*100)/C147</f>
        <v>5.433171984589548</v>
      </c>
      <c r="F147" s="26">
        <v>0.57</v>
      </c>
      <c r="G147" s="26">
        <v>0.57</v>
      </c>
      <c r="H147" s="24">
        <f>(G147*100)/F147-100</f>
        <v>0</v>
      </c>
      <c r="I147" s="7">
        <f>FLOOR(G147,0.00001)*D147</f>
        <v>188100.00000000003</v>
      </c>
    </row>
    <row r="148" spans="1:9" ht="13.5">
      <c r="A148" s="5"/>
      <c r="B148" s="21"/>
      <c r="C148" s="31" t="s">
        <v>57</v>
      </c>
      <c r="D148" s="29">
        <v>330000</v>
      </c>
      <c r="E148" s="25"/>
      <c r="F148" s="26"/>
      <c r="G148" s="27"/>
      <c r="H148" s="24"/>
      <c r="I148" s="7"/>
    </row>
    <row r="149" spans="1:9" ht="13.5">
      <c r="A149" s="5"/>
      <c r="B149" s="21"/>
      <c r="C149" s="6"/>
      <c r="D149" s="18"/>
      <c r="E149" s="25"/>
      <c r="F149" s="26"/>
      <c r="G149" s="27"/>
      <c r="H149" s="24"/>
      <c r="I149" s="7"/>
    </row>
    <row r="150" spans="1:9" ht="13.5">
      <c r="A150" s="11"/>
      <c r="B150" s="14" t="s">
        <v>14</v>
      </c>
      <c r="C150" s="30">
        <f>SUM(C131:C147)</f>
        <v>24946800</v>
      </c>
      <c r="D150" s="33">
        <f>SUM(D131,D135,D138,D141,D144,D147)</f>
        <v>2420000</v>
      </c>
      <c r="E150" s="22">
        <f>(D150*100)/C150</f>
        <v>9.700642968236407</v>
      </c>
      <c r="F150" s="17"/>
      <c r="G150" s="17"/>
      <c r="H150" s="12"/>
      <c r="I150" s="23">
        <f>SUM(I131:I149)</f>
        <v>1379400.0000000002</v>
      </c>
    </row>
    <row r="151" ht="12.75">
      <c r="C151" s="13"/>
    </row>
    <row r="152" spans="1:9" ht="13.5">
      <c r="A152" s="15"/>
      <c r="B152" s="14" t="s">
        <v>12</v>
      </c>
      <c r="C152" s="30">
        <f>SUM(C24,C43,C64,C116,C127,C150)</f>
        <v>89188380</v>
      </c>
      <c r="D152" s="30">
        <f>SUM(D24,D43,D64,D116,D127,D150)</f>
        <v>38319184</v>
      </c>
      <c r="E152" s="22">
        <f>(D152*100)/C152</f>
        <v>42.964323379346055</v>
      </c>
      <c r="F152" s="16"/>
      <c r="G152" s="16"/>
      <c r="H152" s="16"/>
      <c r="I152" s="34">
        <f>SUM(I24,I43,I64,I116,I127,I150)</f>
        <v>18686681.703</v>
      </c>
    </row>
  </sheetData>
  <sheetProtection/>
  <mergeCells count="7">
    <mergeCell ref="A129:I129"/>
    <mergeCell ref="A118:I118"/>
    <mergeCell ref="A2:I2"/>
    <mergeCell ref="A66:I66"/>
    <mergeCell ref="A26:I26"/>
    <mergeCell ref="A8:I8"/>
    <mergeCell ref="A45:I4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2011-04-13T21:22:34Z</cp:lastPrinted>
  <dcterms:created xsi:type="dcterms:W3CDTF">2005-05-09T20:19:33Z</dcterms:created>
  <dcterms:modified xsi:type="dcterms:W3CDTF">2011-04-13T21:22:36Z</dcterms:modified>
  <cp:category/>
  <cp:version/>
  <cp:contentType/>
  <cp:contentStatus/>
</cp:coreProperties>
</file>