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7 TRIGO VENDA 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<sst xmlns="http://schemas.openxmlformats.org/spreadsheetml/2006/main" count="98" uniqueCount="51">
  <si>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</si>
  <si>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</si>
  <si>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</si>
  <si>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</si>
  <si>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</si>
  <si>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</si>
  <si>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</si>
  <si>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</si>
  <si>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</si>
  <si>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</si>
  <si>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</si>
  <si>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</si>
  <si>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</si>
  <si>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</si>
  <si>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</si>
  <si>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</si>
  <si>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</si>
  <si>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</si>
  <si>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</si>
  <si>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</si>
  <si>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</si>
  <si>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</si>
  <si>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</si>
  <si>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BBM UB</t>
  </si>
  <si>
    <t>BNM</t>
  </si>
  <si>
    <t>BBSB</t>
  </si>
  <si>
    <t>Dourados</t>
  </si>
  <si>
    <t>Assis Chateaubriand</t>
  </si>
  <si>
    <t>RS</t>
  </si>
  <si>
    <t>SC</t>
  </si>
  <si>
    <t>Campos Novos</t>
  </si>
  <si>
    <t>SP</t>
  </si>
  <si>
    <t>Candido Mota</t>
  </si>
  <si>
    <t>Itabera</t>
  </si>
  <si>
    <t>Itarare</t>
  </si>
  <si>
    <t>BCML</t>
  </si>
  <si>
    <t>BBM RS</t>
  </si>
  <si>
    <t>BBC</t>
  </si>
  <si>
    <t xml:space="preserve">        AVISO DE VENDA DE TRIGO EM GRÃOS – Nº 117/11 - 13/04/2011</t>
  </si>
  <si>
    <t>Alvorada do Sul</t>
  </si>
  <si>
    <t>Ponta Pora</t>
  </si>
  <si>
    <t>Arapoti</t>
  </si>
  <si>
    <t>Cambara</t>
  </si>
  <si>
    <t>Cambe</t>
  </si>
  <si>
    <t>Julio de Castilho</t>
  </si>
  <si>
    <t>Maçambara</t>
  </si>
  <si>
    <t>Passo Fundo</t>
  </si>
  <si>
    <t>Joaçaba</t>
  </si>
  <si>
    <t>Lages</t>
  </si>
  <si>
    <t>Bernardino de Campos</t>
  </si>
  <si>
    <t>Pedrinhas Paulista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</si>
</sst>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3"/>
  <sheetViews>
    <sheetView tabSelected="1" workbookViewId="0" topLeftCell="A1">
      <selection activeCell="G117" sqref="G11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39</v>
      </c>
      <c r="C10" s="29">
        <v>1171520</v>
      </c>
      <c r="D10" s="32">
        <f>SUM(D11:D11)</f>
        <v>400000</v>
      </c>
      <c r="E10" s="28">
        <f>(D10*100)/C10</f>
        <v>34.14367659109533</v>
      </c>
      <c r="F10" s="26">
        <v>0.495</v>
      </c>
      <c r="G10" s="26">
        <v>0.495</v>
      </c>
      <c r="H10" s="24">
        <f>(G10*100)/F10-100</f>
        <v>0</v>
      </c>
      <c r="I10" s="7">
        <f>FLOOR(G10,0.00001)*D10</f>
        <v>198000.00000000003</v>
      </c>
    </row>
    <row r="11" spans="1:9" ht="13.5">
      <c r="A11" s="5"/>
      <c r="B11" s="21"/>
      <c r="C11" s="31" t="s">
        <v>23</v>
      </c>
      <c r="D11" s="29">
        <v>400000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39</v>
      </c>
      <c r="C13" s="29">
        <v>628463</v>
      </c>
      <c r="D13" s="32">
        <f>SUM(D14:D14)</f>
        <v>0</v>
      </c>
      <c r="E13" s="28">
        <f>(D13*100)/C13</f>
        <v>0</v>
      </c>
      <c r="F13" s="26">
        <v>0.565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39</v>
      </c>
      <c r="C16" s="29">
        <v>1065750</v>
      </c>
      <c r="D16" s="32">
        <f>SUM(D17:D17)</f>
        <v>0</v>
      </c>
      <c r="E16" s="28">
        <f>(D16*100)/C16</f>
        <v>0</v>
      </c>
      <c r="F16" s="26">
        <v>0.565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39</v>
      </c>
      <c r="C19" s="29">
        <v>2515812</v>
      </c>
      <c r="D19" s="32">
        <f>SUM(D20:D20)</f>
        <v>0</v>
      </c>
      <c r="E19" s="28">
        <f>(D19*100)/C19</f>
        <v>0</v>
      </c>
      <c r="F19" s="26">
        <v>0.54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22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26</v>
      </c>
      <c r="C22" s="29">
        <v>2000000</v>
      </c>
      <c r="D22" s="32">
        <f>SUM(D23:D23)</f>
        <v>0</v>
      </c>
      <c r="E22" s="28">
        <f>(D22*100)/C22</f>
        <v>0</v>
      </c>
      <c r="F22" s="26">
        <v>0.54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22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141388</v>
      </c>
      <c r="D25" s="32">
        <f>SUM(D26:D26)</f>
        <v>141388</v>
      </c>
      <c r="E25" s="28">
        <f>(D25*100)/C25</f>
        <v>100</v>
      </c>
      <c r="F25" s="26">
        <v>0.426</v>
      </c>
      <c r="G25" s="26">
        <v>0.426</v>
      </c>
      <c r="H25" s="24">
        <f>(G25*100)/F25-100</f>
        <v>0</v>
      </c>
      <c r="I25" s="7">
        <f>FLOOR(G25,0.00001)*D25</f>
        <v>60231.28800000001</v>
      </c>
    </row>
    <row r="26" spans="1:9" ht="13.5">
      <c r="A26" s="5"/>
      <c r="B26" s="21"/>
      <c r="C26" s="31" t="s">
        <v>23</v>
      </c>
      <c r="D26" s="29">
        <v>141388</v>
      </c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1649263</v>
      </c>
      <c r="D28" s="32">
        <f>SUM(D29:D29)</f>
        <v>0</v>
      </c>
      <c r="E28" s="28">
        <f>(D28*100)/C28</f>
        <v>0</v>
      </c>
      <c r="F28" s="26">
        <v>0.495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21</v>
      </c>
      <c r="C31" s="29">
        <v>59614</v>
      </c>
      <c r="D31" s="32">
        <f>SUM(D32:D32)</f>
        <v>0</v>
      </c>
      <c r="E31" s="28">
        <f>(D31*100)/C31</f>
        <v>0</v>
      </c>
      <c r="F31" s="26">
        <v>0.565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5">
        <v>9</v>
      </c>
      <c r="B34" s="21" t="s">
        <v>40</v>
      </c>
      <c r="C34" s="29">
        <v>735000</v>
      </c>
      <c r="D34" s="32">
        <f>SUM(D35:D35)</f>
        <v>0</v>
      </c>
      <c r="E34" s="28">
        <f>(D34*100)/C34</f>
        <v>0</v>
      </c>
      <c r="F34" s="26">
        <v>0.54</v>
      </c>
      <c r="G34" s="24">
        <v>0</v>
      </c>
      <c r="H34" s="24">
        <v>0</v>
      </c>
      <c r="I34" s="7">
        <f>FLOOR(G34,0.00001)*D34</f>
        <v>0</v>
      </c>
    </row>
    <row r="35" spans="1:9" ht="13.5">
      <c r="A35" s="5"/>
      <c r="B35" s="21"/>
      <c r="C35" s="31" t="s">
        <v>22</v>
      </c>
      <c r="D35" s="29"/>
      <c r="E35" s="25"/>
      <c r="F35" s="26"/>
      <c r="G35" s="27"/>
      <c r="H35" s="24"/>
      <c r="I35" s="7"/>
    </row>
    <row r="36" spans="1:9" ht="13.5">
      <c r="A36" s="5"/>
      <c r="B36" s="21"/>
      <c r="C36" s="31"/>
      <c r="D36" s="29"/>
      <c r="E36" s="25"/>
      <c r="F36" s="26"/>
      <c r="G36" s="27"/>
      <c r="H36" s="24"/>
      <c r="I36" s="7"/>
    </row>
    <row r="37" spans="1:9" ht="13.5">
      <c r="A37" s="11"/>
      <c r="B37" s="14" t="s">
        <v>14</v>
      </c>
      <c r="C37" s="30">
        <f>SUM(C10:C36)</f>
        <v>9966810</v>
      </c>
      <c r="D37" s="33">
        <f>SUM(D10,D13,D16,D19,D22,D25,D28,D31,D34)</f>
        <v>541388</v>
      </c>
      <c r="E37" s="22">
        <f>(D37*100)/C37</f>
        <v>5.4319085043258575</v>
      </c>
      <c r="F37" s="17"/>
      <c r="G37" s="17"/>
      <c r="H37" s="12"/>
      <c r="I37" s="23">
        <f>SUM(I10:I36)</f>
        <v>258231.28800000003</v>
      </c>
    </row>
    <row r="38" ht="12.75">
      <c r="C38" s="13"/>
    </row>
    <row r="39" spans="1:9" ht="13.5">
      <c r="A39" s="35" t="s">
        <v>19</v>
      </c>
      <c r="B39" s="36"/>
      <c r="C39" s="36"/>
      <c r="D39" s="36"/>
      <c r="E39" s="36"/>
      <c r="F39" s="36"/>
      <c r="G39" s="36"/>
      <c r="H39" s="36"/>
      <c r="I39" s="37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10</v>
      </c>
      <c r="B41" s="21" t="s">
        <v>41</v>
      </c>
      <c r="C41" s="29">
        <v>4200000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22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27</v>
      </c>
      <c r="C44" s="29">
        <v>336927</v>
      </c>
      <c r="D44" s="32">
        <f>SUM(D45:D45)</f>
        <v>0</v>
      </c>
      <c r="E44" s="28">
        <f>(D44*100)/C44</f>
        <v>0</v>
      </c>
      <c r="F44" s="26">
        <v>0.51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22</v>
      </c>
      <c r="D45" s="29"/>
      <c r="E45" s="28"/>
      <c r="F45" s="26"/>
      <c r="G45" s="26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42</v>
      </c>
      <c r="C47" s="29">
        <v>5200000</v>
      </c>
      <c r="D47" s="32">
        <f>SUM(D48:D48)</f>
        <v>1000000</v>
      </c>
      <c r="E47" s="28">
        <f>(D47*100)/C47</f>
        <v>19.23076923076923</v>
      </c>
      <c r="F47" s="26">
        <v>0.51</v>
      </c>
      <c r="G47" s="26">
        <v>0.51</v>
      </c>
      <c r="H47" s="24">
        <f>(G47*100)/F47-100</f>
        <v>0</v>
      </c>
      <c r="I47" s="7">
        <f>FLOOR(G47,0.00001)*D47</f>
        <v>510000</v>
      </c>
    </row>
    <row r="48" spans="1:9" ht="13.5">
      <c r="A48" s="5"/>
      <c r="B48" s="21"/>
      <c r="C48" s="31" t="s">
        <v>35</v>
      </c>
      <c r="D48" s="29">
        <v>1000000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43</v>
      </c>
      <c r="C50" s="29">
        <v>4396547</v>
      </c>
      <c r="D50" s="32">
        <f>SUM(D51:D51)</f>
        <v>1000000</v>
      </c>
      <c r="E50" s="28">
        <f>(D50*100)/C50</f>
        <v>22.74512247907278</v>
      </c>
      <c r="F50" s="26">
        <v>0.51</v>
      </c>
      <c r="G50" s="26">
        <v>0.51</v>
      </c>
      <c r="H50" s="24">
        <f>(G50*100)/F50-100</f>
        <v>0</v>
      </c>
      <c r="I50" s="7">
        <f>FLOOR(G50,0.00001)*D50</f>
        <v>510000</v>
      </c>
    </row>
    <row r="51" spans="1:9" ht="13.5">
      <c r="A51" s="5"/>
      <c r="B51" s="21"/>
      <c r="C51" s="31" t="s">
        <v>35</v>
      </c>
      <c r="D51" s="29">
        <v>1000000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11"/>
      <c r="B53" s="14" t="s">
        <v>14</v>
      </c>
      <c r="C53" s="30">
        <f>SUM(C41:C52)</f>
        <v>14133474</v>
      </c>
      <c r="D53" s="33">
        <f>SUM(D41,D44,D47,D50)</f>
        <v>2000000</v>
      </c>
      <c r="E53" s="22">
        <f>(D53*100)/C53</f>
        <v>14.150802555691545</v>
      </c>
      <c r="F53" s="17"/>
      <c r="G53" s="17"/>
      <c r="H53" s="12"/>
      <c r="I53" s="23">
        <f>SUM(I41:I52)</f>
        <v>1020000</v>
      </c>
    </row>
    <row r="54" ht="12.75">
      <c r="C54" s="13"/>
    </row>
    <row r="55" spans="1:9" ht="13.5">
      <c r="A55" s="35" t="s">
        <v>28</v>
      </c>
      <c r="B55" s="36"/>
      <c r="C55" s="36"/>
      <c r="D55" s="36"/>
      <c r="E55" s="36"/>
      <c r="F55" s="36"/>
      <c r="G55" s="36"/>
      <c r="H55" s="36"/>
      <c r="I55" s="37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14</v>
      </c>
      <c r="B57" s="21" t="s">
        <v>44</v>
      </c>
      <c r="C57" s="29">
        <v>1758857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22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6"/>
      <c r="D59" s="18"/>
      <c r="E59" s="25"/>
      <c r="F59" s="26"/>
      <c r="G59" s="27"/>
      <c r="H59" s="24"/>
      <c r="I59" s="7"/>
    </row>
    <row r="60" spans="1:9" ht="13.5">
      <c r="A60" s="5">
        <v>15</v>
      </c>
      <c r="B60" s="21" t="s">
        <v>44</v>
      </c>
      <c r="C60" s="29">
        <v>4998671</v>
      </c>
      <c r="D60" s="32">
        <f>SUM(D61:D61)</f>
        <v>4998671</v>
      </c>
      <c r="E60" s="28">
        <f>(D60*100)/C60</f>
        <v>100</v>
      </c>
      <c r="F60" s="26">
        <v>0.399</v>
      </c>
      <c r="G60" s="26">
        <v>0.465</v>
      </c>
      <c r="H60" s="24">
        <f>(G60*100)/F60-100</f>
        <v>16.54135338345864</v>
      </c>
      <c r="I60" s="7">
        <f>FLOOR(G60,0.00001)*D60</f>
        <v>2324382.015</v>
      </c>
    </row>
    <row r="61" spans="1:9" ht="13.5">
      <c r="A61" s="5"/>
      <c r="B61" s="21"/>
      <c r="C61" s="31" t="s">
        <v>36</v>
      </c>
      <c r="D61" s="29">
        <v>4998671</v>
      </c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45</v>
      </c>
      <c r="C63" s="29">
        <v>105927</v>
      </c>
      <c r="D63" s="32">
        <f>SUM(D64)</f>
        <v>105927</v>
      </c>
      <c r="E63" s="28">
        <f>(D63*100)/C63</f>
        <v>100</v>
      </c>
      <c r="F63" s="26">
        <v>0.321</v>
      </c>
      <c r="G63" s="26">
        <v>0.42</v>
      </c>
      <c r="H63" s="24">
        <f>(G63*100)/F63-100</f>
        <v>30.841121495327087</v>
      </c>
      <c r="I63" s="7">
        <f>FLOOR(G63,0.00001)*D63</f>
        <v>44489.340000000004</v>
      </c>
    </row>
    <row r="64" spans="1:9" ht="13.5">
      <c r="A64" s="5"/>
      <c r="B64" s="21"/>
      <c r="C64" s="31" t="s">
        <v>36</v>
      </c>
      <c r="D64" s="29">
        <v>105927</v>
      </c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45</v>
      </c>
      <c r="C66" s="29">
        <v>3270257</v>
      </c>
      <c r="D66" s="32">
        <f>SUM(D67:D68)</f>
        <v>3270257</v>
      </c>
      <c r="E66" s="28">
        <f>(D66*100)/C66</f>
        <v>100</v>
      </c>
      <c r="F66" s="26">
        <v>0.371</v>
      </c>
      <c r="G66" s="26">
        <v>0.457</v>
      </c>
      <c r="H66" s="24">
        <f>(G66*100)/F66-100</f>
        <v>23.180592991913755</v>
      </c>
      <c r="I66" s="7">
        <f>FLOOR(G66,0.00001)*D66</f>
        <v>1494507.449</v>
      </c>
    </row>
    <row r="67" spans="1:9" ht="13.5">
      <c r="A67" s="5"/>
      <c r="B67" s="21"/>
      <c r="C67" s="31" t="s">
        <v>37</v>
      </c>
      <c r="D67" s="29">
        <v>2970257</v>
      </c>
      <c r="E67" s="25"/>
      <c r="F67" s="26"/>
      <c r="G67" s="27"/>
      <c r="H67" s="24"/>
      <c r="I67" s="7"/>
    </row>
    <row r="68" spans="1:9" ht="13.5">
      <c r="A68" s="5"/>
      <c r="B68" s="21"/>
      <c r="C68" s="31" t="s">
        <v>25</v>
      </c>
      <c r="D68" s="29">
        <v>300000</v>
      </c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45</v>
      </c>
      <c r="C70" s="29">
        <v>3046169</v>
      </c>
      <c r="D70" s="32">
        <f>SUM(D71:D72)</f>
        <v>3046169</v>
      </c>
      <c r="E70" s="28">
        <f>(D70*100)/C70</f>
        <v>100</v>
      </c>
      <c r="F70" s="26">
        <v>0.399</v>
      </c>
      <c r="G70" s="26">
        <v>0.46</v>
      </c>
      <c r="H70" s="24">
        <f>(G70*100)/F70-100</f>
        <v>15.288220551378444</v>
      </c>
      <c r="I70" s="7">
        <f>FLOOR(G70,0.00001)*D70</f>
        <v>1401237.74</v>
      </c>
    </row>
    <row r="71" spans="1:9" ht="13.5">
      <c r="A71" s="5"/>
      <c r="B71" s="21"/>
      <c r="C71" s="31" t="s">
        <v>37</v>
      </c>
      <c r="D71" s="29">
        <v>2046169</v>
      </c>
      <c r="E71" s="25"/>
      <c r="F71" s="26"/>
      <c r="G71" s="27"/>
      <c r="H71" s="24"/>
      <c r="I71" s="7"/>
    </row>
    <row r="72" spans="1:9" ht="13.5">
      <c r="A72" s="5"/>
      <c r="B72" s="21"/>
      <c r="C72" s="31" t="s">
        <v>36</v>
      </c>
      <c r="D72" s="29">
        <v>1000000</v>
      </c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19</v>
      </c>
      <c r="B74" s="21" t="s">
        <v>46</v>
      </c>
      <c r="C74" s="29">
        <v>4657953</v>
      </c>
      <c r="D74" s="32">
        <f>SUM(D75)</f>
        <v>0</v>
      </c>
      <c r="E74" s="28">
        <f>(D74*100)/C74</f>
        <v>0</v>
      </c>
      <c r="F74" s="26">
        <v>0.48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31" t="s">
        <v>22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20</v>
      </c>
      <c r="B77" s="21" t="s">
        <v>46</v>
      </c>
      <c r="C77" s="29">
        <v>3358195</v>
      </c>
      <c r="D77" s="32">
        <f>SUM(D78:D78)</f>
        <v>0</v>
      </c>
      <c r="E77" s="28">
        <f>(D77*100)/C77</f>
        <v>0</v>
      </c>
      <c r="F77" s="26">
        <v>0.48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31" t="s">
        <v>22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31"/>
      <c r="D79" s="29"/>
      <c r="E79" s="25"/>
      <c r="F79" s="26"/>
      <c r="G79" s="27"/>
      <c r="H79" s="24"/>
      <c r="I79" s="7"/>
    </row>
    <row r="80" spans="1:9" ht="13.5">
      <c r="A80" s="11"/>
      <c r="B80" s="14" t="s">
        <v>14</v>
      </c>
      <c r="C80" s="30">
        <f>SUM(C57:C79)</f>
        <v>21196029</v>
      </c>
      <c r="D80" s="33">
        <f>SUM(D57,D60,D63,D66,D70,D74,D77)</f>
        <v>11421024</v>
      </c>
      <c r="E80" s="22">
        <f>(D80*100)/C80</f>
        <v>53.882847584328175</v>
      </c>
      <c r="F80" s="17"/>
      <c r="G80" s="17"/>
      <c r="H80" s="12"/>
      <c r="I80" s="23">
        <f>SUM(I57:I79)</f>
        <v>5264616.544</v>
      </c>
    </row>
    <row r="81" ht="12.75">
      <c r="C81" s="13"/>
    </row>
    <row r="82" spans="1:9" ht="13.5">
      <c r="A82" s="35" t="s">
        <v>29</v>
      </c>
      <c r="B82" s="36"/>
      <c r="C82" s="36"/>
      <c r="D82" s="36"/>
      <c r="E82" s="36"/>
      <c r="F82" s="36"/>
      <c r="G82" s="36"/>
      <c r="H82" s="36"/>
      <c r="I82" s="3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21</v>
      </c>
      <c r="B84" s="21" t="s">
        <v>30</v>
      </c>
      <c r="C84" s="29">
        <v>2208000</v>
      </c>
      <c r="D84" s="32">
        <f>SUM(D85:D85)</f>
        <v>0</v>
      </c>
      <c r="E84" s="28">
        <f>(D84*100)/C84</f>
        <v>0</v>
      </c>
      <c r="F84" s="26">
        <v>0.48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22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22</v>
      </c>
      <c r="B87" s="21" t="s">
        <v>47</v>
      </c>
      <c r="C87" s="29">
        <v>2206160</v>
      </c>
      <c r="D87" s="32">
        <f>SUM(D88)</f>
        <v>2206160</v>
      </c>
      <c r="E87" s="28">
        <f>(D87*100)/C87</f>
        <v>100</v>
      </c>
      <c r="F87" s="26">
        <v>0.48</v>
      </c>
      <c r="G87" s="26">
        <v>0.48</v>
      </c>
      <c r="H87" s="24">
        <f>(G87*100)/F87-100</f>
        <v>0</v>
      </c>
      <c r="I87" s="7">
        <f>FLOOR(G87,0.00001)*D87</f>
        <v>1058956.8</v>
      </c>
    </row>
    <row r="88" spans="1:9" ht="13.5">
      <c r="A88" s="5"/>
      <c r="B88" s="21"/>
      <c r="C88" s="31" t="s">
        <v>36</v>
      </c>
      <c r="D88" s="29">
        <v>2206160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23</v>
      </c>
      <c r="B90" s="21" t="s">
        <v>48</v>
      </c>
      <c r="C90" s="29">
        <v>1800000</v>
      </c>
      <c r="D90" s="32">
        <f>SUM(D91:D93)</f>
        <v>1800000</v>
      </c>
      <c r="E90" s="28">
        <f>(D90*100)/C90</f>
        <v>100</v>
      </c>
      <c r="F90" s="26">
        <v>0.502</v>
      </c>
      <c r="G90" s="26">
        <v>0.503</v>
      </c>
      <c r="H90" s="24">
        <f>(G90*100)/F90-100</f>
        <v>0.19920318725098696</v>
      </c>
      <c r="I90" s="7">
        <f>FLOOR(G90,0.00001)*D90</f>
        <v>905400</v>
      </c>
    </row>
    <row r="91" spans="1:9" ht="13.5">
      <c r="A91" s="5"/>
      <c r="B91" s="21"/>
      <c r="C91" s="31" t="s">
        <v>24</v>
      </c>
      <c r="D91" s="29">
        <v>600000</v>
      </c>
      <c r="E91" s="25"/>
      <c r="F91" s="26"/>
      <c r="G91" s="27"/>
      <c r="H91" s="24"/>
      <c r="I91" s="7"/>
    </row>
    <row r="92" spans="1:9" ht="13.5">
      <c r="A92" s="5"/>
      <c r="B92" s="21"/>
      <c r="C92" s="31" t="s">
        <v>35</v>
      </c>
      <c r="D92" s="29">
        <v>1150000</v>
      </c>
      <c r="E92" s="25"/>
      <c r="F92" s="26"/>
      <c r="G92" s="27"/>
      <c r="H92" s="24"/>
      <c r="I92" s="7"/>
    </row>
    <row r="93" spans="1:9" ht="13.5">
      <c r="A93" s="5"/>
      <c r="B93" s="21"/>
      <c r="C93" s="31" t="s">
        <v>36</v>
      </c>
      <c r="D93" s="29">
        <v>50000</v>
      </c>
      <c r="E93" s="25"/>
      <c r="F93" s="26"/>
      <c r="G93" s="27"/>
      <c r="H93" s="24"/>
      <c r="I93" s="7"/>
    </row>
    <row r="94" spans="1:9" ht="13.5">
      <c r="A94" s="5"/>
      <c r="B94" s="21"/>
      <c r="C94" s="31"/>
      <c r="D94" s="29"/>
      <c r="E94" s="25"/>
      <c r="F94" s="26"/>
      <c r="G94" s="27"/>
      <c r="H94" s="24"/>
      <c r="I94" s="7"/>
    </row>
    <row r="95" spans="1:9" ht="13.5">
      <c r="A95" s="11"/>
      <c r="B95" s="14" t="s">
        <v>14</v>
      </c>
      <c r="C95" s="30">
        <f>SUM(C84:C90)</f>
        <v>6214160</v>
      </c>
      <c r="D95" s="33">
        <f>SUM(D84,D87,D90)</f>
        <v>4006160</v>
      </c>
      <c r="E95" s="22">
        <f>(D95*100)/C95</f>
        <v>64.46824671395652</v>
      </c>
      <c r="F95" s="17"/>
      <c r="G95" s="17"/>
      <c r="H95" s="12"/>
      <c r="I95" s="23">
        <f>SUM(I84:I90)</f>
        <v>1964356.8</v>
      </c>
    </row>
    <row r="96" ht="12.75">
      <c r="C96" s="13"/>
    </row>
    <row r="97" spans="1:9" ht="13.5">
      <c r="A97" s="35" t="s">
        <v>31</v>
      </c>
      <c r="B97" s="36"/>
      <c r="C97" s="36"/>
      <c r="D97" s="36"/>
      <c r="E97" s="36"/>
      <c r="F97" s="36"/>
      <c r="G97" s="36"/>
      <c r="H97" s="36"/>
      <c r="I97" s="3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5">
        <v>24</v>
      </c>
      <c r="B99" s="21" t="s">
        <v>49</v>
      </c>
      <c r="C99" s="29">
        <v>498687</v>
      </c>
      <c r="D99" s="32">
        <f>SUM(D100:D100)</f>
        <v>0</v>
      </c>
      <c r="E99" s="28">
        <f>(D99*100)/C99</f>
        <v>0</v>
      </c>
      <c r="F99" s="26">
        <v>0.522</v>
      </c>
      <c r="G99" s="24">
        <v>0</v>
      </c>
      <c r="H99" s="24">
        <v>0</v>
      </c>
      <c r="I99" s="7">
        <f>FLOOR(G99,0.00001)*D99</f>
        <v>0</v>
      </c>
    </row>
    <row r="100" spans="1:9" ht="13.5">
      <c r="A100" s="5"/>
      <c r="B100" s="21"/>
      <c r="C100" s="31" t="s">
        <v>22</v>
      </c>
      <c r="D100" s="29"/>
      <c r="E100" s="25"/>
      <c r="F100" s="26"/>
      <c r="G100" s="27"/>
      <c r="H100" s="24"/>
      <c r="I100" s="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25</v>
      </c>
      <c r="B102" s="21" t="s">
        <v>32</v>
      </c>
      <c r="C102" s="29">
        <v>69485</v>
      </c>
      <c r="D102" s="32">
        <f>SUM(D103)</f>
        <v>0</v>
      </c>
      <c r="E102" s="28">
        <f>(D102*100)/C102</f>
        <v>0</v>
      </c>
      <c r="F102" s="26">
        <v>0.57</v>
      </c>
      <c r="G102" s="24">
        <v>0</v>
      </c>
      <c r="H102" s="24">
        <v>0</v>
      </c>
      <c r="I102" s="7">
        <f>FLOOR(G102,0.00001)*D102</f>
        <v>0</v>
      </c>
    </row>
    <row r="103" spans="1:9" ht="13.5">
      <c r="A103" s="5"/>
      <c r="B103" s="21"/>
      <c r="C103" s="31" t="s">
        <v>22</v>
      </c>
      <c r="D103" s="29"/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26</v>
      </c>
      <c r="B105" s="21" t="s">
        <v>32</v>
      </c>
      <c r="C105" s="29">
        <v>3000000</v>
      </c>
      <c r="D105" s="32">
        <f>SUM(D106)</f>
        <v>30000</v>
      </c>
      <c r="E105" s="28">
        <f>(D105*100)/C105</f>
        <v>1</v>
      </c>
      <c r="F105" s="26">
        <v>0.57</v>
      </c>
      <c r="G105" s="26">
        <v>0.57</v>
      </c>
      <c r="H105" s="24">
        <f>(G105*100)/F105-100</f>
        <v>0</v>
      </c>
      <c r="I105" s="7">
        <f>FLOOR(G105,0.00001)*D105</f>
        <v>17100.000000000004</v>
      </c>
    </row>
    <row r="106" spans="1:9" ht="13.5">
      <c r="A106" s="5"/>
      <c r="B106" s="21"/>
      <c r="C106" s="31" t="s">
        <v>35</v>
      </c>
      <c r="D106" s="29">
        <v>30000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27</v>
      </c>
      <c r="B108" s="21" t="s">
        <v>33</v>
      </c>
      <c r="C108" s="29">
        <v>261516</v>
      </c>
      <c r="D108" s="32">
        <f>SUM(D109)</f>
        <v>0</v>
      </c>
      <c r="E108" s="28">
        <f>(D108*100)/C108</f>
        <v>0</v>
      </c>
      <c r="F108" s="26">
        <v>0.57</v>
      </c>
      <c r="G108" s="24">
        <v>0</v>
      </c>
      <c r="H108" s="24">
        <v>0</v>
      </c>
      <c r="I108" s="7">
        <f>FLOOR(G108,0.00001)*D108</f>
        <v>0</v>
      </c>
    </row>
    <row r="109" spans="1:9" ht="13.5">
      <c r="A109" s="5"/>
      <c r="B109" s="21"/>
      <c r="C109" s="31" t="s">
        <v>22</v>
      </c>
      <c r="D109" s="29"/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28</v>
      </c>
      <c r="B111" s="21" t="s">
        <v>34</v>
      </c>
      <c r="C111" s="29">
        <v>1730000</v>
      </c>
      <c r="D111" s="32">
        <f>SUM(D112)</f>
        <v>30000</v>
      </c>
      <c r="E111" s="28">
        <f>(D111*100)/C111</f>
        <v>1.7341040462427746</v>
      </c>
      <c r="F111" s="26">
        <v>0.57</v>
      </c>
      <c r="G111" s="26">
        <v>0.57</v>
      </c>
      <c r="H111" s="24">
        <f>(G111*100)/F111-100</f>
        <v>0</v>
      </c>
      <c r="I111" s="7">
        <f>FLOOR(G111,0.00001)*D111</f>
        <v>17100.000000000004</v>
      </c>
    </row>
    <row r="112" spans="1:9" ht="13.5">
      <c r="A112" s="5"/>
      <c r="B112" s="21"/>
      <c r="C112" s="31" t="s">
        <v>35</v>
      </c>
      <c r="D112" s="29">
        <v>30000</v>
      </c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29</v>
      </c>
      <c r="B114" s="21" t="s">
        <v>50</v>
      </c>
      <c r="C114" s="29">
        <v>1461450</v>
      </c>
      <c r="D114" s="32">
        <f>SUM(D115)</f>
        <v>30000</v>
      </c>
      <c r="E114" s="28">
        <f>(D114*100)/C114</f>
        <v>2.0527558246946525</v>
      </c>
      <c r="F114" s="26">
        <v>0.57</v>
      </c>
      <c r="G114" s="26">
        <v>0.57</v>
      </c>
      <c r="H114" s="24">
        <f>(G114*100)/F114-100</f>
        <v>0</v>
      </c>
      <c r="I114" s="7">
        <f>FLOOR(G114,0.00001)*D114</f>
        <v>17100.000000000004</v>
      </c>
    </row>
    <row r="115" spans="1:9" ht="13.5">
      <c r="A115" s="5"/>
      <c r="B115" s="21"/>
      <c r="C115" s="31" t="s">
        <v>35</v>
      </c>
      <c r="D115" s="29">
        <v>30000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30</v>
      </c>
      <c r="B117" s="21" t="s">
        <v>50</v>
      </c>
      <c r="C117" s="29">
        <v>2280009</v>
      </c>
      <c r="D117" s="32">
        <f>SUM(D118)</f>
        <v>30000</v>
      </c>
      <c r="E117" s="28">
        <f>(D117*100)/C117</f>
        <v>1.3157842797988955</v>
      </c>
      <c r="F117" s="26">
        <v>0.57</v>
      </c>
      <c r="G117" s="26">
        <v>0.57</v>
      </c>
      <c r="H117" s="24">
        <f>(G117*100)/F117-100</f>
        <v>0</v>
      </c>
      <c r="I117" s="7">
        <f>FLOOR(G117,0.00001)*D117</f>
        <v>17100.000000000004</v>
      </c>
    </row>
    <row r="118" spans="1:9" ht="13.5">
      <c r="A118" s="5"/>
      <c r="B118" s="21"/>
      <c r="C118" s="31" t="s">
        <v>35</v>
      </c>
      <c r="D118" s="29">
        <v>30000</v>
      </c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/>
      <c r="B120" s="21"/>
      <c r="C120" s="6"/>
      <c r="D120" s="18"/>
      <c r="E120" s="25"/>
      <c r="F120" s="26"/>
      <c r="G120" s="27"/>
      <c r="H120" s="24"/>
      <c r="I120" s="7"/>
    </row>
    <row r="121" spans="1:9" ht="13.5">
      <c r="A121" s="11"/>
      <c r="B121" s="14" t="s">
        <v>14</v>
      </c>
      <c r="C121" s="30">
        <f>SUM(C99:C117)</f>
        <v>9301147</v>
      </c>
      <c r="D121" s="33">
        <f>SUM(D99,D102,D105,D108,D111,D114,D117)</f>
        <v>120000</v>
      </c>
      <c r="E121" s="22">
        <f>(D121*100)/C121</f>
        <v>1.2901634604850347</v>
      </c>
      <c r="F121" s="17"/>
      <c r="G121" s="17"/>
      <c r="H121" s="12"/>
      <c r="I121" s="23">
        <f>SUM(I99:I120)</f>
        <v>68400.00000000001</v>
      </c>
    </row>
    <row r="122" ht="12.75">
      <c r="C122" s="13"/>
    </row>
    <row r="123" spans="1:9" ht="13.5">
      <c r="A123" s="15"/>
      <c r="B123" s="14" t="s">
        <v>12</v>
      </c>
      <c r="C123" s="30">
        <f>SUM(C37,C53,C80,C95,C121)</f>
        <v>60811620</v>
      </c>
      <c r="D123" s="30">
        <f>SUM(D37,D53,D80,D95,D121)</f>
        <v>18088572</v>
      </c>
      <c r="E123" s="22">
        <f>(D123*100)/C123</f>
        <v>29.74525592312785</v>
      </c>
      <c r="F123" s="16"/>
      <c r="G123" s="16"/>
      <c r="H123" s="16"/>
      <c r="I123" s="34">
        <f>SUM(I37,I53,I80,I95,I121)</f>
        <v>8575604.632</v>
      </c>
    </row>
  </sheetData>
  <sheetProtection/>
  <mergeCells count="6">
    <mergeCell ref="A97:I97"/>
    <mergeCell ref="A82:I82"/>
    <mergeCell ref="A2:I2"/>
    <mergeCell ref="A55:I55"/>
    <mergeCell ref="A8:I8"/>
    <mergeCell ref="A39:I3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2011-04-13T21:25:55Z</cp:lastPrinted>
  <dcterms:created xsi:type="dcterms:W3CDTF">2005-05-09T20:19:33Z</dcterms:created>
  <dcterms:modified xsi:type="dcterms:W3CDTF">2011-04-13T21:26:01Z</dcterms:modified>
  <cp:category/>
  <cp:version/>
  <cp:contentType/>
  <cp:contentStatus/>
</cp:coreProperties>
</file>