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8 MILHO VENDA 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<sst xmlns="http://schemas.openxmlformats.org/spreadsheetml/2006/main" count="54" uniqueCount="36">
  <si>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</si>
  <si>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</si>
  <si>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</si>
  <si>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</si>
  <si>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</si>
  <si>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</si>
  <si>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</si>
  <si>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</si>
  <si>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</si>
  <si>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</si>
  <si>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</si>
  <si>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</si>
  <si>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</si>
  <si>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</si>
  <si>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</si>
  <si>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</si>
  <si>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</si>
  <si>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</si>
  <si>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</si>
  <si>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</si>
  <si>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</si>
  <si>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BMCS</t>
  </si>
  <si>
    <t xml:space="preserve">        AVISO DE VENDA DE MILHO EM GRÃOS – Nº 138/11 - 05/05/2011</t>
  </si>
  <si>
    <t>MG</t>
  </si>
  <si>
    <t>Conceição das Alagoas</t>
  </si>
  <si>
    <t>Frutal</t>
  </si>
  <si>
    <t>Uberaba</t>
  </si>
  <si>
    <t>Lucas do Rio Verde</t>
  </si>
  <si>
    <t>Rondonopolis</t>
  </si>
  <si>
    <t>Sinop</t>
  </si>
  <si>
    <t>Sorriso</t>
  </si>
  <si>
    <t>BBM UB</t>
  </si>
  <si>
    <t>BBM SP</t>
  </si>
  <si>
    <t>BNM</t>
  </si>
  <si>
    <t>BCMR</t>
  </si>
  <si>
    <t>BCMMT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</si>
</sst>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34">
      <selection activeCell="D25" sqref="D2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23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75761</v>
      </c>
      <c r="D10" s="30">
        <f>SUM(D11:D11)</f>
        <v>0</v>
      </c>
      <c r="E10" s="26">
        <f>(D10*100)/C10</f>
        <v>0</v>
      </c>
      <c r="F10" s="24">
        <v>0.345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6960820</v>
      </c>
      <c r="D13" s="30">
        <f>SUM(D14:D15)</f>
        <v>6960820</v>
      </c>
      <c r="E13" s="26">
        <f>(D13*100)/C13</f>
        <v>100</v>
      </c>
      <c r="F13" s="24">
        <v>0.345</v>
      </c>
      <c r="G13" s="24">
        <v>0.353</v>
      </c>
      <c r="H13" s="22">
        <f>(G13*100)/F13-100</f>
        <v>2.318840579710141</v>
      </c>
      <c r="I13" s="6">
        <f>FLOOR(G13,0.00001)*D13</f>
        <v>2457169.4600000004</v>
      </c>
    </row>
    <row r="14" spans="1:9" ht="13.5">
      <c r="A14" s="5"/>
      <c r="B14" s="19"/>
      <c r="C14" s="29" t="s">
        <v>31</v>
      </c>
      <c r="D14" s="27">
        <v>5760820</v>
      </c>
      <c r="E14" s="23"/>
      <c r="F14" s="24"/>
      <c r="G14" s="25"/>
      <c r="H14" s="22"/>
      <c r="I14" s="6"/>
    </row>
    <row r="15" spans="1:9" ht="13.5">
      <c r="A15" s="5"/>
      <c r="B15" s="19"/>
      <c r="C15" s="29" t="s">
        <v>32</v>
      </c>
      <c r="D15" s="27">
        <v>1200000</v>
      </c>
      <c r="E15" s="23"/>
      <c r="F15" s="24"/>
      <c r="G15" s="25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3</v>
      </c>
      <c r="B17" s="19" t="s">
        <v>25</v>
      </c>
      <c r="C17" s="27">
        <v>295687</v>
      </c>
      <c r="D17" s="30">
        <f>SUM(D18:D18)</f>
        <v>295687</v>
      </c>
      <c r="E17" s="26">
        <f>(D17*100)/C17</f>
        <v>100</v>
      </c>
      <c r="F17" s="24">
        <v>0.345</v>
      </c>
      <c r="G17" s="24">
        <v>0.354</v>
      </c>
      <c r="H17" s="22">
        <f>(G17*100)/F17-100</f>
        <v>2.608695652173921</v>
      </c>
      <c r="I17" s="6">
        <f>FLOOR(G17,0.00001)*D17</f>
        <v>104673.198</v>
      </c>
    </row>
    <row r="18" spans="1:9" ht="13.5">
      <c r="A18" s="5"/>
      <c r="B18" s="19"/>
      <c r="C18" s="29" t="s">
        <v>31</v>
      </c>
      <c r="D18" s="27">
        <v>295687</v>
      </c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4</v>
      </c>
      <c r="B20" s="19" t="s">
        <v>26</v>
      </c>
      <c r="C20" s="27">
        <v>5149320</v>
      </c>
      <c r="D20" s="30">
        <f>SUM(D21:D22)</f>
        <v>5149320</v>
      </c>
      <c r="E20" s="26">
        <f>(D20*100)/C20</f>
        <v>100</v>
      </c>
      <c r="F20" s="24">
        <v>0.345</v>
      </c>
      <c r="G20" s="24">
        <v>0.3591</v>
      </c>
      <c r="H20" s="22">
        <f>(G20*100)/F20-100</f>
        <v>4.0869565217391255</v>
      </c>
      <c r="I20" s="6">
        <f>FLOOR(G20,0.00001)*D20</f>
        <v>1849120.8120000002</v>
      </c>
    </row>
    <row r="21" spans="1:9" ht="13.5">
      <c r="A21" s="5"/>
      <c r="B21" s="19"/>
      <c r="C21" s="29" t="s">
        <v>33</v>
      </c>
      <c r="D21" s="27">
        <v>1449320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31</v>
      </c>
      <c r="D22" s="27">
        <v>3700000</v>
      </c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5">
        <v>5</v>
      </c>
      <c r="B24" s="19" t="s">
        <v>26</v>
      </c>
      <c r="C24" s="27">
        <v>2282890</v>
      </c>
      <c r="D24" s="30">
        <f>SUM(D25:D26)</f>
        <v>2282890</v>
      </c>
      <c r="E24" s="26">
        <f>(D24*100)/C24</f>
        <v>100</v>
      </c>
      <c r="F24" s="24">
        <v>0.345</v>
      </c>
      <c r="G24" s="24">
        <v>0.36</v>
      </c>
      <c r="H24" s="22">
        <f>(G24*100)/F24-100</f>
        <v>4.34782608695653</v>
      </c>
      <c r="I24" s="6">
        <f>FLOOR(G24,0.00001)*D24</f>
        <v>821840.4000000001</v>
      </c>
    </row>
    <row r="25" spans="1:9" ht="13.5">
      <c r="A25" s="5"/>
      <c r="B25" s="19"/>
      <c r="C25" s="29" t="s">
        <v>33</v>
      </c>
      <c r="D25" s="27">
        <v>500000</v>
      </c>
      <c r="E25" s="23"/>
      <c r="F25" s="24"/>
      <c r="G25" s="25"/>
      <c r="H25" s="22"/>
      <c r="I25" s="6"/>
    </row>
    <row r="26" spans="1:9" ht="13.5">
      <c r="A26" s="5"/>
      <c r="B26" s="19"/>
      <c r="C26" s="29" t="s">
        <v>31</v>
      </c>
      <c r="D26" s="27">
        <v>1782890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6</v>
      </c>
      <c r="B28" s="19" t="s">
        <v>26</v>
      </c>
      <c r="C28" s="27">
        <v>31900</v>
      </c>
      <c r="D28" s="30">
        <f>SUM(D29:D29)</f>
        <v>31900</v>
      </c>
      <c r="E28" s="26">
        <f>(D28*100)/C28</f>
        <v>100</v>
      </c>
      <c r="F28" s="24">
        <v>0.345</v>
      </c>
      <c r="G28" s="24">
        <v>0.345</v>
      </c>
      <c r="H28" s="22">
        <f>(G28*100)/F28-100</f>
        <v>0</v>
      </c>
      <c r="I28" s="6">
        <f>FLOOR(G28,0.00001)*D28</f>
        <v>11005.500000000002</v>
      </c>
    </row>
    <row r="29" spans="1:9" ht="13.5">
      <c r="A29" s="5"/>
      <c r="B29" s="19"/>
      <c r="C29" s="29" t="s">
        <v>33</v>
      </c>
      <c r="D29" s="27">
        <v>31900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SUM(C10:C30)</f>
        <v>14796378</v>
      </c>
      <c r="D31" s="31">
        <f>SUM(D10,D13,D17,D20,D24,D28)</f>
        <v>14720617</v>
      </c>
      <c r="E31" s="20">
        <f>(D31*100)/C31</f>
        <v>99.48797604386695</v>
      </c>
      <c r="F31" s="16"/>
      <c r="G31" s="16"/>
      <c r="H31" s="11"/>
      <c r="I31" s="21">
        <f>SUM(I10:I30)</f>
        <v>5243809.370000001</v>
      </c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35" t="s">
        <v>19</v>
      </c>
      <c r="B33" s="36"/>
      <c r="C33" s="36"/>
      <c r="D33" s="36"/>
      <c r="E33" s="36"/>
      <c r="F33" s="36"/>
      <c r="G33" s="36"/>
      <c r="H33" s="36"/>
      <c r="I33" s="37"/>
    </row>
    <row r="34" spans="1:9" ht="13.5">
      <c r="A34" s="8"/>
      <c r="B34" s="8"/>
      <c r="C34" s="8"/>
      <c r="D34" s="8"/>
      <c r="E34" s="8"/>
      <c r="F34" s="8"/>
      <c r="G34" s="8"/>
      <c r="H34" s="8"/>
      <c r="I34" s="9"/>
    </row>
    <row r="35" spans="1:9" ht="13.5">
      <c r="A35" s="5">
        <v>7</v>
      </c>
      <c r="B35" s="19" t="s">
        <v>27</v>
      </c>
      <c r="C35" s="27">
        <v>70000</v>
      </c>
      <c r="D35" s="30">
        <f>SUM(D36:D36)</f>
        <v>70000</v>
      </c>
      <c r="E35" s="26">
        <f>(D35*100)/C35</f>
        <v>100</v>
      </c>
      <c r="F35" s="24">
        <v>0.2834</v>
      </c>
      <c r="G35" s="24">
        <v>0.305</v>
      </c>
      <c r="H35" s="22">
        <f>(G35*100)/F35-100</f>
        <v>7.621736062103039</v>
      </c>
      <c r="I35" s="6">
        <f>FLOOR(G35,0.00001)*D35</f>
        <v>21350.000000000004</v>
      </c>
    </row>
    <row r="36" spans="1:9" ht="13.5">
      <c r="A36" s="5"/>
      <c r="B36" s="19"/>
      <c r="C36" s="29" t="s">
        <v>33</v>
      </c>
      <c r="D36" s="27">
        <v>70000</v>
      </c>
      <c r="E36" s="23"/>
      <c r="F36" s="24"/>
      <c r="G36" s="25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8</v>
      </c>
      <c r="B38" s="19" t="s">
        <v>28</v>
      </c>
      <c r="C38" s="27">
        <v>59280</v>
      </c>
      <c r="D38" s="30">
        <f>SUM(D39:D39)</f>
        <v>59280</v>
      </c>
      <c r="E38" s="26">
        <f>(D38*100)/C38</f>
        <v>100</v>
      </c>
      <c r="F38" s="24">
        <v>0.3167</v>
      </c>
      <c r="G38" s="24">
        <v>0.356</v>
      </c>
      <c r="H38" s="22">
        <f>(G38*100)/F38-100</f>
        <v>12.409220082096638</v>
      </c>
      <c r="I38" s="6">
        <f>FLOOR(G38,0.00001)*D38</f>
        <v>21103.680000000004</v>
      </c>
    </row>
    <row r="39" spans="1:9" ht="13.5">
      <c r="A39" s="5"/>
      <c r="B39" s="19"/>
      <c r="C39" s="29" t="s">
        <v>34</v>
      </c>
      <c r="D39" s="27">
        <v>59280</v>
      </c>
      <c r="E39" s="23"/>
      <c r="F39" s="24"/>
      <c r="G39" s="25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5">
        <v>9</v>
      </c>
      <c r="B41" s="19" t="s">
        <v>29</v>
      </c>
      <c r="C41" s="27">
        <v>494610</v>
      </c>
      <c r="D41" s="30">
        <f>SUM(D42:D42)</f>
        <v>494610</v>
      </c>
      <c r="E41" s="26">
        <f>(D41*100)/C41</f>
        <v>100</v>
      </c>
      <c r="F41" s="24">
        <v>0.2834</v>
      </c>
      <c r="G41" s="24">
        <v>0.318</v>
      </c>
      <c r="H41" s="22">
        <f>(G41*100)/F41-100</f>
        <v>12.208892025405788</v>
      </c>
      <c r="I41" s="6">
        <f>FLOOR(G41,0.00001)*D41</f>
        <v>157285.98</v>
      </c>
    </row>
    <row r="42" spans="1:9" ht="13.5">
      <c r="A42" s="5"/>
      <c r="B42" s="19"/>
      <c r="C42" s="29" t="s">
        <v>21</v>
      </c>
      <c r="D42" s="27">
        <v>494610</v>
      </c>
      <c r="E42" s="23"/>
      <c r="F42" s="24"/>
      <c r="G42" s="25"/>
      <c r="H42" s="22"/>
      <c r="I42" s="6"/>
    </row>
    <row r="43" spans="1:9" ht="13.5">
      <c r="A43" s="5"/>
      <c r="B43" s="19"/>
      <c r="C43" s="29"/>
      <c r="D43" s="27"/>
      <c r="E43" s="23"/>
      <c r="F43" s="24"/>
      <c r="G43" s="25"/>
      <c r="H43" s="22"/>
      <c r="I43" s="6"/>
    </row>
    <row r="44" spans="1:9" ht="13.5">
      <c r="A44" s="5">
        <v>10</v>
      </c>
      <c r="B44" s="19" t="s">
        <v>29</v>
      </c>
      <c r="C44" s="27">
        <v>419890</v>
      </c>
      <c r="D44" s="30">
        <f>SUM(D45:D45)</f>
        <v>419890</v>
      </c>
      <c r="E44" s="26">
        <f>(D44*100)/C44</f>
        <v>100</v>
      </c>
      <c r="F44" s="24">
        <v>0.2834</v>
      </c>
      <c r="G44" s="24">
        <v>0.296</v>
      </c>
      <c r="H44" s="22">
        <f>(G44*100)/F44-100</f>
        <v>4.446012702893441</v>
      </c>
      <c r="I44" s="6">
        <f>FLOOR(G44,0.00001)*D44</f>
        <v>124287.44000000002</v>
      </c>
    </row>
    <row r="45" spans="1:9" ht="13.5">
      <c r="A45" s="5"/>
      <c r="B45" s="19"/>
      <c r="C45" s="29" t="s">
        <v>21</v>
      </c>
      <c r="D45" s="27">
        <v>419890</v>
      </c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11</v>
      </c>
      <c r="B47" s="19" t="s">
        <v>30</v>
      </c>
      <c r="C47" s="27">
        <v>1440000</v>
      </c>
      <c r="D47" s="30">
        <f>SUM(D48:D49)</f>
        <v>1440000</v>
      </c>
      <c r="E47" s="26">
        <f>(D47*100)/C47</f>
        <v>100</v>
      </c>
      <c r="F47" s="24">
        <v>0.2834</v>
      </c>
      <c r="G47" s="24">
        <v>0.295</v>
      </c>
      <c r="H47" s="22">
        <f>(G47*100)/F47-100</f>
        <v>4.093154551870157</v>
      </c>
      <c r="I47" s="6">
        <f>FLOOR(G47,0.00001)*D47</f>
        <v>424800.00000000006</v>
      </c>
    </row>
    <row r="48" spans="1:9" ht="13.5">
      <c r="A48" s="5"/>
      <c r="B48" s="19"/>
      <c r="C48" s="29" t="s">
        <v>21</v>
      </c>
      <c r="D48" s="27">
        <v>432000</v>
      </c>
      <c r="E48" s="23"/>
      <c r="F48" s="24"/>
      <c r="G48" s="25"/>
      <c r="H48" s="22"/>
      <c r="I48" s="6"/>
    </row>
    <row r="49" spans="1:9" ht="13.5">
      <c r="A49" s="5"/>
      <c r="B49" s="19"/>
      <c r="C49" s="29" t="s">
        <v>35</v>
      </c>
      <c r="D49" s="27">
        <v>1008000</v>
      </c>
      <c r="E49" s="23"/>
      <c r="F49" s="24"/>
      <c r="G49" s="25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10"/>
      <c r="B51" s="13" t="s">
        <v>14</v>
      </c>
      <c r="C51" s="28">
        <f>SUM(C35:C50)</f>
        <v>2483780</v>
      </c>
      <c r="D51" s="31">
        <f>SUM(D35,D38,D41,D44,D47)</f>
        <v>2483780</v>
      </c>
      <c r="E51" s="20">
        <f>(D51*100)/C51</f>
        <v>100</v>
      </c>
      <c r="F51" s="16"/>
      <c r="G51" s="16"/>
      <c r="H51" s="11"/>
      <c r="I51" s="21">
        <f>SUM(I35:I50)</f>
        <v>748827.1000000001</v>
      </c>
    </row>
    <row r="52" ht="12.75">
      <c r="C52" s="12"/>
    </row>
    <row r="53" spans="1:9" ht="13.5">
      <c r="A53" s="14"/>
      <c r="B53" s="13" t="s">
        <v>12</v>
      </c>
      <c r="C53" s="28">
        <f>SUM(C31,C51)</f>
        <v>17280158</v>
      </c>
      <c r="D53" s="28">
        <f>SUM(D31,D51)</f>
        <v>17204397</v>
      </c>
      <c r="E53" s="20">
        <f>(D53*100)/C53</f>
        <v>99.56157229580887</v>
      </c>
      <c r="F53" s="15"/>
      <c r="G53" s="15"/>
      <c r="H53" s="15"/>
      <c r="I53" s="32">
        <f>SUM(I31,I51)</f>
        <v>5992636.470000001</v>
      </c>
    </row>
  </sheetData>
  <sheetProtection/>
  <mergeCells count="3">
    <mergeCell ref="A2:I2"/>
    <mergeCell ref="A8:I8"/>
    <mergeCell ref="A33:I3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2011-05-05T20:40:15Z</dcterms:modified>
  <cp:category/>
  <cp:version/>
  <cp:contentType/>
  <cp:contentStatus/>
</cp:coreProperties>
</file>