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9 MILHO VENDA " sheetId="1" r:id="rId1"/>
  </sheets>
  <definedNames/>
  <calcPr fullCalcOnLoad="1"/>
</workbook>
</file>

<file path=xl/sharedStrings.xml><?xml version="1.0" encoding="utf-8"?>
<sst xmlns="http://schemas.openxmlformats.org/spreadsheetml/2006/main" count="119" uniqueCount="48">
  <si>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</si>
  <si>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</si>
  <si>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</si>
  <si>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</si>
  <si>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</si>
  <si>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</si>
  <si>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</si>
  <si>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</si>
  <si>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</si>
  <si>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</si>
  <si>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</si>
  <si>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</si>
  <si>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</si>
  <si>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</si>
  <si>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</si>
  <si>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</si>
  <si>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</si>
  <si>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</si>
  <si>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</si>
  <si>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</si>
  <si>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</si>
  <si>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Sapezal</t>
  </si>
  <si>
    <t>BMCS</t>
  </si>
  <si>
    <t>MG</t>
  </si>
  <si>
    <t>Frutal</t>
  </si>
  <si>
    <t>Uberaba</t>
  </si>
  <si>
    <t>Lucas do Rio Verde</t>
  </si>
  <si>
    <t>Rondonopolis</t>
  </si>
  <si>
    <t>Sinop</t>
  </si>
  <si>
    <t>Sorriso</t>
  </si>
  <si>
    <t>BBM UB</t>
  </si>
  <si>
    <t>BBM SP</t>
  </si>
  <si>
    <t>BNM</t>
  </si>
  <si>
    <t>BCMR</t>
  </si>
  <si>
    <t>BCMMT</t>
  </si>
  <si>
    <t xml:space="preserve">        AVISO DE VENDA DE MILHO EM GRÃOS – Nº 139/11 - 05/05/2011</t>
  </si>
  <si>
    <t>Campo Novo dos Parecis</t>
  </si>
  <si>
    <t>Campos de Julio</t>
  </si>
  <si>
    <t>Nova Mutum</t>
  </si>
  <si>
    <t>Nova Ubirata</t>
  </si>
  <si>
    <t>Santa Rita do Trivelato</t>
  </si>
  <si>
    <t>Varzea Grande</t>
  </si>
  <si>
    <t>BCMM</t>
  </si>
  <si>
    <t>BBM PR</t>
  </si>
  <si>
    <t>BBSB</t>
  </si>
  <si>
    <t>BBM RS</t>
  </si>
  <si>
    <t>BHCP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</si>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</sst>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1"/>
  <sheetViews>
    <sheetView tabSelected="1" workbookViewId="0" topLeftCell="A1">
      <selection activeCell="G127" sqref="G12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23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5493840</v>
      </c>
      <c r="D10" s="30">
        <f>SUM(D11:D11)</f>
        <v>5493840</v>
      </c>
      <c r="E10" s="26">
        <f>(D10*100)/C10</f>
        <v>100</v>
      </c>
      <c r="F10" s="24">
        <v>0.345</v>
      </c>
      <c r="G10" s="24">
        <v>0.368</v>
      </c>
      <c r="H10" s="22">
        <f>(G10*100)/F10-100</f>
        <v>6.666666666666671</v>
      </c>
      <c r="I10" s="6">
        <f>FLOOR(G10,0.00001)*D10</f>
        <v>2021733.1200000003</v>
      </c>
    </row>
    <row r="11" spans="1:9" ht="13.5">
      <c r="A11" s="5"/>
      <c r="B11" s="19"/>
      <c r="C11" s="29" t="s">
        <v>30</v>
      </c>
      <c r="D11" s="27">
        <v>5493840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4122030</v>
      </c>
      <c r="D13" s="30">
        <f>SUM(D14:D16)</f>
        <v>4122030</v>
      </c>
      <c r="E13" s="26">
        <f>(D13*100)/C13</f>
        <v>100</v>
      </c>
      <c r="F13" s="24">
        <v>0.345</v>
      </c>
      <c r="G13" s="24">
        <v>0.3653</v>
      </c>
      <c r="H13" s="22">
        <f>(G13*100)/F13-100</f>
        <v>5.884057971014499</v>
      </c>
      <c r="I13" s="6">
        <f>FLOOR(G13,0.00001)*D13</f>
        <v>1505777.5590000001</v>
      </c>
    </row>
    <row r="14" spans="1:9" ht="13.5">
      <c r="A14" s="5"/>
      <c r="B14" s="19"/>
      <c r="C14" s="29" t="s">
        <v>32</v>
      </c>
      <c r="D14" s="27">
        <v>1000000</v>
      </c>
      <c r="E14" s="23"/>
      <c r="F14" s="24"/>
      <c r="G14" s="25"/>
      <c r="H14" s="22"/>
      <c r="I14" s="6"/>
    </row>
    <row r="15" spans="1:9" ht="13.5">
      <c r="A15" s="5"/>
      <c r="B15" s="19"/>
      <c r="C15" s="29" t="s">
        <v>42</v>
      </c>
      <c r="D15" s="27">
        <v>370000</v>
      </c>
      <c r="E15" s="23"/>
      <c r="F15" s="24"/>
      <c r="G15" s="25"/>
      <c r="H15" s="22"/>
      <c r="I15" s="6"/>
    </row>
    <row r="16" spans="1:9" ht="13.5">
      <c r="A16" s="5"/>
      <c r="B16" s="19"/>
      <c r="C16" s="29" t="s">
        <v>30</v>
      </c>
      <c r="D16" s="27">
        <v>2752030</v>
      </c>
      <c r="E16" s="23"/>
      <c r="F16" s="24"/>
      <c r="G16" s="25"/>
      <c r="H16" s="22"/>
      <c r="I16" s="6"/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5">
        <v>3</v>
      </c>
      <c r="B18" s="19" t="s">
        <v>25</v>
      </c>
      <c r="C18" s="27">
        <v>13730220</v>
      </c>
      <c r="D18" s="30">
        <f>SUM(D19:D21)</f>
        <v>13730220</v>
      </c>
      <c r="E18" s="26">
        <f>(D18*100)/C18</f>
        <v>100</v>
      </c>
      <c r="F18" s="24">
        <v>0.345</v>
      </c>
      <c r="G18" s="24">
        <v>0.3526</v>
      </c>
      <c r="H18" s="22">
        <f>(G18*100)/F18-100</f>
        <v>2.2028985507246546</v>
      </c>
      <c r="I18" s="6">
        <f>FLOOR(G18,0.00001)*D18</f>
        <v>4841275.572000001</v>
      </c>
    </row>
    <row r="19" spans="1:9" ht="13.5">
      <c r="A19" s="5"/>
      <c r="B19" s="19"/>
      <c r="C19" s="29" t="s">
        <v>32</v>
      </c>
      <c r="D19" s="27">
        <v>3001220</v>
      </c>
      <c r="E19" s="23"/>
      <c r="F19" s="24"/>
      <c r="G19" s="25"/>
      <c r="H19" s="22"/>
      <c r="I19" s="6"/>
    </row>
    <row r="20" spans="1:9" ht="13.5">
      <c r="A20" s="5"/>
      <c r="B20" s="19"/>
      <c r="C20" s="29" t="s">
        <v>42</v>
      </c>
      <c r="D20" s="27">
        <v>444000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30</v>
      </c>
      <c r="D21" s="27">
        <v>10285000</v>
      </c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10"/>
      <c r="B23" s="13" t="s">
        <v>14</v>
      </c>
      <c r="C23" s="28">
        <f>SUM(C10:C22)</f>
        <v>23346090</v>
      </c>
      <c r="D23" s="31">
        <f>SUM(D10,D13,D18)</f>
        <v>23346090</v>
      </c>
      <c r="E23" s="20">
        <f>(D23*100)/C23</f>
        <v>100</v>
      </c>
      <c r="F23" s="16"/>
      <c r="G23" s="16"/>
      <c r="H23" s="11"/>
      <c r="I23" s="21">
        <f>SUM(I10:I22)</f>
        <v>8368786.251000001</v>
      </c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35" t="s">
        <v>19</v>
      </c>
      <c r="B25" s="36"/>
      <c r="C25" s="36"/>
      <c r="D25" s="36"/>
      <c r="E25" s="36"/>
      <c r="F25" s="36"/>
      <c r="G25" s="36"/>
      <c r="H25" s="36"/>
      <c r="I25" s="37"/>
    </row>
    <row r="26" spans="1:9" ht="13.5">
      <c r="A26" s="8"/>
      <c r="B26" s="8"/>
      <c r="C26" s="8"/>
      <c r="D26" s="8"/>
      <c r="E26" s="8"/>
      <c r="F26" s="8"/>
      <c r="G26" s="8"/>
      <c r="H26" s="8"/>
      <c r="I26" s="9"/>
    </row>
    <row r="27" spans="1:9" ht="13.5">
      <c r="A27" s="5">
        <v>4</v>
      </c>
      <c r="B27" s="19" t="s">
        <v>36</v>
      </c>
      <c r="C27" s="27">
        <v>1485000</v>
      </c>
      <c r="D27" s="30">
        <f>SUM(D28:D29)</f>
        <v>1104000</v>
      </c>
      <c r="E27" s="26">
        <f>(D27*100)/C27</f>
        <v>74.34343434343434</v>
      </c>
      <c r="F27" s="24">
        <v>0.2834</v>
      </c>
      <c r="G27" s="24">
        <v>0.329</v>
      </c>
      <c r="H27" s="22">
        <f>(G27*100)/F27-100</f>
        <v>16.09033168666197</v>
      </c>
      <c r="I27" s="6">
        <f>FLOOR(G27,0.00001)*D27</f>
        <v>363216</v>
      </c>
    </row>
    <row r="28" spans="1:9" ht="13.5">
      <c r="A28" s="5"/>
      <c r="B28" s="19"/>
      <c r="C28" s="29" t="s">
        <v>34</v>
      </c>
      <c r="D28" s="27">
        <v>864000</v>
      </c>
      <c r="E28" s="23"/>
      <c r="F28" s="24"/>
      <c r="G28" s="25"/>
      <c r="H28" s="22"/>
      <c r="I28" s="6"/>
    </row>
    <row r="29" spans="1:9" ht="13.5">
      <c r="A29" s="5"/>
      <c r="B29" s="19"/>
      <c r="C29" s="29" t="s">
        <v>43</v>
      </c>
      <c r="D29" s="27">
        <v>240000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5</v>
      </c>
      <c r="B31" s="19" t="s">
        <v>37</v>
      </c>
      <c r="C31" s="27">
        <v>11080000</v>
      </c>
      <c r="D31" s="30">
        <f>SUM(D32:D36)</f>
        <v>9231000</v>
      </c>
      <c r="E31" s="26">
        <f>(D31*100)/C31</f>
        <v>83.31227436823104</v>
      </c>
      <c r="F31" s="24">
        <v>0.2834</v>
      </c>
      <c r="G31" s="24">
        <v>0.301</v>
      </c>
      <c r="H31" s="22">
        <f>(G31*100)/F31-100</f>
        <v>6.210303458009875</v>
      </c>
      <c r="I31" s="6">
        <f>FLOOR(G31,0.00001)*D31</f>
        <v>2778531.0000000005</v>
      </c>
    </row>
    <row r="32" spans="1:9" ht="13.5">
      <c r="A32" s="5"/>
      <c r="B32" s="19"/>
      <c r="C32" s="29" t="s">
        <v>34</v>
      </c>
      <c r="D32" s="27">
        <v>2850000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32</v>
      </c>
      <c r="D33" s="27">
        <v>2820000</v>
      </c>
      <c r="E33" s="23"/>
      <c r="F33" s="24"/>
      <c r="G33" s="25"/>
      <c r="H33" s="22"/>
      <c r="I33" s="6"/>
    </row>
    <row r="34" spans="1:9" ht="13.5">
      <c r="A34" s="5"/>
      <c r="B34" s="19"/>
      <c r="C34" s="29" t="s">
        <v>44</v>
      </c>
      <c r="D34" s="27">
        <v>1500000</v>
      </c>
      <c r="E34" s="23"/>
      <c r="F34" s="24"/>
      <c r="G34" s="25"/>
      <c r="H34" s="22"/>
      <c r="I34" s="6"/>
    </row>
    <row r="35" spans="1:9" ht="13.5">
      <c r="A35" s="5"/>
      <c r="B35" s="19"/>
      <c r="C35" s="29" t="s">
        <v>43</v>
      </c>
      <c r="D35" s="27">
        <v>415000</v>
      </c>
      <c r="E35" s="23"/>
      <c r="F35" s="24"/>
      <c r="G35" s="25"/>
      <c r="H35" s="22"/>
      <c r="I35" s="6"/>
    </row>
    <row r="36" spans="1:9" ht="13.5">
      <c r="A36" s="5"/>
      <c r="B36" s="19"/>
      <c r="C36" s="29" t="s">
        <v>30</v>
      </c>
      <c r="D36" s="27">
        <v>1646000</v>
      </c>
      <c r="E36" s="23"/>
      <c r="F36" s="24"/>
      <c r="G36" s="25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6</v>
      </c>
      <c r="B38" s="19" t="s">
        <v>37</v>
      </c>
      <c r="C38" s="27">
        <v>4404040</v>
      </c>
      <c r="D38" s="30">
        <f>SUM(D39:D41)</f>
        <v>4404040</v>
      </c>
      <c r="E38" s="26">
        <f>(D38*100)/C38</f>
        <v>100</v>
      </c>
      <c r="F38" s="24">
        <v>0.2834</v>
      </c>
      <c r="G38" s="24">
        <v>0.296</v>
      </c>
      <c r="H38" s="22">
        <f>(G38*100)/F38-100</f>
        <v>4.446012702893441</v>
      </c>
      <c r="I38" s="6">
        <f>FLOOR(G38,0.00001)*D38</f>
        <v>1303595.84</v>
      </c>
    </row>
    <row r="39" spans="1:9" ht="13.5">
      <c r="A39" s="5"/>
      <c r="B39" s="19"/>
      <c r="C39" s="29" t="s">
        <v>34</v>
      </c>
      <c r="D39" s="27">
        <v>1718000</v>
      </c>
      <c r="E39" s="23"/>
      <c r="F39" s="24"/>
      <c r="G39" s="25"/>
      <c r="H39" s="22"/>
      <c r="I39" s="6"/>
    </row>
    <row r="40" spans="1:9" ht="13.5">
      <c r="A40" s="5"/>
      <c r="B40" s="19"/>
      <c r="C40" s="29" t="s">
        <v>44</v>
      </c>
      <c r="D40" s="27">
        <v>1909040</v>
      </c>
      <c r="E40" s="23"/>
      <c r="F40" s="24"/>
      <c r="G40" s="25"/>
      <c r="H40" s="22"/>
      <c r="I40" s="6"/>
    </row>
    <row r="41" spans="1:9" ht="13.5">
      <c r="A41" s="5"/>
      <c r="B41" s="19"/>
      <c r="C41" s="29" t="s">
        <v>30</v>
      </c>
      <c r="D41" s="27">
        <v>777000</v>
      </c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7</v>
      </c>
      <c r="B43" s="19" t="s">
        <v>37</v>
      </c>
      <c r="C43" s="27">
        <v>2177875</v>
      </c>
      <c r="D43" s="30">
        <f>SUM(D44:D45)</f>
        <v>2177875</v>
      </c>
      <c r="E43" s="26">
        <f>(D43*100)/C43</f>
        <v>100</v>
      </c>
      <c r="F43" s="24">
        <v>0.2834</v>
      </c>
      <c r="G43" s="24">
        <v>0.284</v>
      </c>
      <c r="H43" s="22">
        <f>(G43*100)/F43-100</f>
        <v>0.21171489061397608</v>
      </c>
      <c r="I43" s="6">
        <f>FLOOR(G43,0.00001)*D43</f>
        <v>618516.5000000001</v>
      </c>
    </row>
    <row r="44" spans="1:9" ht="13.5">
      <c r="A44" s="5"/>
      <c r="B44" s="19"/>
      <c r="C44" s="29" t="s">
        <v>44</v>
      </c>
      <c r="D44" s="27">
        <v>1955875</v>
      </c>
      <c r="E44" s="23"/>
      <c r="F44" s="24"/>
      <c r="G44" s="25"/>
      <c r="H44" s="22"/>
      <c r="I44" s="6"/>
    </row>
    <row r="45" spans="1:9" ht="13.5">
      <c r="A45" s="5"/>
      <c r="B45" s="19"/>
      <c r="C45" s="29" t="s">
        <v>30</v>
      </c>
      <c r="D45" s="27">
        <v>222000</v>
      </c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8</v>
      </c>
      <c r="B47" s="19" t="s">
        <v>26</v>
      </c>
      <c r="C47" s="27">
        <v>26192308</v>
      </c>
      <c r="D47" s="30">
        <f>SUM(D48:D53)</f>
        <v>26192308</v>
      </c>
      <c r="E47" s="26">
        <f>(D47*100)/C47</f>
        <v>100</v>
      </c>
      <c r="F47" s="24">
        <v>0.2834</v>
      </c>
      <c r="G47" s="24">
        <v>0.29</v>
      </c>
      <c r="H47" s="22">
        <f>(G47*100)/F47-100</f>
        <v>2.3288637967536943</v>
      </c>
      <c r="I47" s="6">
        <f>FLOOR(G47,0.00001)*D47</f>
        <v>7595769.320000001</v>
      </c>
    </row>
    <row r="48" spans="1:9" ht="13.5">
      <c r="A48" s="5"/>
      <c r="B48" s="19"/>
      <c r="C48" s="29" t="s">
        <v>33</v>
      </c>
      <c r="D48" s="27">
        <v>2050000</v>
      </c>
      <c r="E48" s="23"/>
      <c r="F48" s="24"/>
      <c r="G48" s="25"/>
      <c r="H48" s="22"/>
      <c r="I48" s="6"/>
    </row>
    <row r="49" spans="1:9" ht="13.5">
      <c r="A49" s="5"/>
      <c r="B49" s="19"/>
      <c r="C49" s="29" t="s">
        <v>34</v>
      </c>
      <c r="D49" s="27">
        <v>862500</v>
      </c>
      <c r="E49" s="23"/>
      <c r="F49" s="24"/>
      <c r="G49" s="25"/>
      <c r="H49" s="22"/>
      <c r="I49" s="6"/>
    </row>
    <row r="50" spans="1:9" ht="13.5">
      <c r="A50" s="5"/>
      <c r="B50" s="19"/>
      <c r="C50" s="29" t="s">
        <v>44</v>
      </c>
      <c r="D50" s="27">
        <v>1500000</v>
      </c>
      <c r="E50" s="23"/>
      <c r="F50" s="24"/>
      <c r="G50" s="25"/>
      <c r="H50" s="22"/>
      <c r="I50" s="6"/>
    </row>
    <row r="51" spans="1:9" ht="13.5">
      <c r="A51" s="5"/>
      <c r="B51" s="19"/>
      <c r="C51" s="29" t="s">
        <v>30</v>
      </c>
      <c r="D51" s="27">
        <v>3000000</v>
      </c>
      <c r="E51" s="23"/>
      <c r="F51" s="24"/>
      <c r="G51" s="25"/>
      <c r="H51" s="22"/>
      <c r="I51" s="6"/>
    </row>
    <row r="52" spans="1:9" ht="13.5">
      <c r="A52" s="5"/>
      <c r="B52" s="19"/>
      <c r="C52" s="29" t="s">
        <v>45</v>
      </c>
      <c r="D52" s="27">
        <v>18689808</v>
      </c>
      <c r="E52" s="23"/>
      <c r="F52" s="24"/>
      <c r="G52" s="25"/>
      <c r="H52" s="22"/>
      <c r="I52" s="6"/>
    </row>
    <row r="53" spans="1:9" ht="13.5">
      <c r="A53" s="5"/>
      <c r="B53" s="19"/>
      <c r="C53" s="29" t="s">
        <v>31</v>
      </c>
      <c r="D53" s="27">
        <v>90000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9</v>
      </c>
      <c r="B55" s="19" t="s">
        <v>38</v>
      </c>
      <c r="C55" s="27">
        <v>830651</v>
      </c>
      <c r="D55" s="30">
        <f>SUM(D56:D58)</f>
        <v>510000</v>
      </c>
      <c r="E55" s="26">
        <f>(D55*100)/C55</f>
        <v>61.397626680760034</v>
      </c>
      <c r="F55" s="24">
        <v>0.2834</v>
      </c>
      <c r="G55" s="24">
        <v>0.292</v>
      </c>
      <c r="H55" s="22">
        <f>(G55*100)/F55-100</f>
        <v>3.0345800988002907</v>
      </c>
      <c r="I55" s="6">
        <f>FLOOR(G55,0.00001)*D55</f>
        <v>148920.00000000003</v>
      </c>
    </row>
    <row r="56" spans="1:9" ht="13.5">
      <c r="A56" s="5"/>
      <c r="B56" s="19"/>
      <c r="C56" s="29" t="s">
        <v>22</v>
      </c>
      <c r="D56" s="27">
        <v>300000</v>
      </c>
      <c r="E56" s="23"/>
      <c r="F56" s="24"/>
      <c r="G56" s="25"/>
      <c r="H56" s="22"/>
      <c r="I56" s="6"/>
    </row>
    <row r="57" spans="1:9" ht="13.5">
      <c r="A57" s="5"/>
      <c r="B57" s="19"/>
      <c r="C57" s="29" t="s">
        <v>34</v>
      </c>
      <c r="D57" s="27">
        <v>60000</v>
      </c>
      <c r="E57" s="23"/>
      <c r="F57" s="24"/>
      <c r="G57" s="25"/>
      <c r="H57" s="22"/>
      <c r="I57" s="6"/>
    </row>
    <row r="58" spans="1:9" ht="13.5">
      <c r="A58" s="5"/>
      <c r="B58" s="19"/>
      <c r="C58" s="29" t="s">
        <v>32</v>
      </c>
      <c r="D58" s="27">
        <v>150000</v>
      </c>
      <c r="E58" s="23"/>
      <c r="F58" s="24"/>
      <c r="G58" s="25"/>
      <c r="H58" s="22"/>
      <c r="I58" s="6"/>
    </row>
    <row r="59" spans="1:9" ht="13.5">
      <c r="A59" s="5"/>
      <c r="B59" s="19"/>
      <c r="C59" s="29"/>
      <c r="D59" s="27"/>
      <c r="E59" s="23"/>
      <c r="F59" s="24"/>
      <c r="G59" s="25"/>
      <c r="H59" s="22"/>
      <c r="I59" s="6"/>
    </row>
    <row r="60" spans="1:9" ht="13.5">
      <c r="A60" s="5">
        <v>10</v>
      </c>
      <c r="B60" s="19" t="s">
        <v>26</v>
      </c>
      <c r="C60" s="27">
        <v>7848349</v>
      </c>
      <c r="D60" s="30">
        <f>SUM(D61:D66)</f>
        <v>7370000</v>
      </c>
      <c r="E60" s="26">
        <f>(D60*100)/C60</f>
        <v>93.90510029561631</v>
      </c>
      <c r="F60" s="24">
        <v>0.2834</v>
      </c>
      <c r="G60" s="24">
        <v>0.285</v>
      </c>
      <c r="H60" s="22">
        <f>(G60*100)/F60-100</f>
        <v>0.5645730416372601</v>
      </c>
      <c r="I60" s="6">
        <f>FLOOR(G60,0.00001)*D60</f>
        <v>2100450</v>
      </c>
    </row>
    <row r="61" spans="1:9" ht="13.5">
      <c r="A61" s="5"/>
      <c r="B61" s="19"/>
      <c r="C61" s="29" t="s">
        <v>22</v>
      </c>
      <c r="D61" s="27">
        <v>975000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34</v>
      </c>
      <c r="D62" s="27">
        <v>1430000</v>
      </c>
      <c r="E62" s="23"/>
      <c r="F62" s="24"/>
      <c r="G62" s="25"/>
      <c r="H62" s="22"/>
      <c r="I62" s="6"/>
    </row>
    <row r="63" spans="1:9" ht="13.5">
      <c r="A63" s="5"/>
      <c r="B63" s="19"/>
      <c r="C63" s="29" t="s">
        <v>32</v>
      </c>
      <c r="D63" s="27">
        <v>400000</v>
      </c>
      <c r="E63" s="23"/>
      <c r="F63" s="24"/>
      <c r="G63" s="25"/>
      <c r="H63" s="22"/>
      <c r="I63" s="6"/>
    </row>
    <row r="64" spans="1:9" ht="13.5">
      <c r="A64" s="5"/>
      <c r="B64" s="19"/>
      <c r="C64" s="29" t="s">
        <v>46</v>
      </c>
      <c r="D64" s="27">
        <v>35000</v>
      </c>
      <c r="E64" s="23"/>
      <c r="F64" s="24"/>
      <c r="G64" s="25"/>
      <c r="H64" s="22"/>
      <c r="I64" s="6"/>
    </row>
    <row r="65" spans="1:9" ht="13.5">
      <c r="A65" s="5"/>
      <c r="B65" s="19"/>
      <c r="C65" s="29" t="s">
        <v>45</v>
      </c>
      <c r="D65" s="27">
        <v>4500000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31</v>
      </c>
      <c r="D66" s="27">
        <v>30000</v>
      </c>
      <c r="E66" s="23"/>
      <c r="F66" s="24"/>
      <c r="G66" s="25"/>
      <c r="H66" s="22"/>
      <c r="I66" s="6"/>
    </row>
    <row r="67" spans="1:9" ht="13.5">
      <c r="A67" s="5"/>
      <c r="B67" s="19"/>
      <c r="C67" s="29"/>
      <c r="D67" s="27"/>
      <c r="E67" s="23"/>
      <c r="F67" s="24"/>
      <c r="G67" s="25"/>
      <c r="H67" s="22"/>
      <c r="I67" s="6"/>
    </row>
    <row r="68" spans="1:9" ht="13.5">
      <c r="A68" s="5">
        <v>11</v>
      </c>
      <c r="B68" s="19" t="s">
        <v>38</v>
      </c>
      <c r="C68" s="27">
        <v>3163390</v>
      </c>
      <c r="D68" s="30">
        <f>SUM(D69:D72)</f>
        <v>1775000</v>
      </c>
      <c r="E68" s="26">
        <f>(D68*100)/C68</f>
        <v>56.11069137855276</v>
      </c>
      <c r="F68" s="24">
        <v>0.2834</v>
      </c>
      <c r="G68" s="24">
        <v>0.2834</v>
      </c>
      <c r="H68" s="22">
        <f>(G68*100)/F68-100</f>
        <v>0</v>
      </c>
      <c r="I68" s="6">
        <f>FLOOR(G68,0.00001)*D68</f>
        <v>503035.00000000006</v>
      </c>
    </row>
    <row r="69" spans="1:9" ht="13.5">
      <c r="A69" s="5"/>
      <c r="B69" s="19"/>
      <c r="C69" s="29" t="s">
        <v>22</v>
      </c>
      <c r="D69" s="27">
        <v>600000</v>
      </c>
      <c r="E69" s="23"/>
      <c r="F69" s="24"/>
      <c r="G69" s="25"/>
      <c r="H69" s="22"/>
      <c r="I69" s="6"/>
    </row>
    <row r="70" spans="1:9" ht="13.5">
      <c r="A70" s="5"/>
      <c r="B70" s="19"/>
      <c r="C70" s="29" t="s">
        <v>33</v>
      </c>
      <c r="D70" s="27">
        <v>615000</v>
      </c>
      <c r="E70" s="23"/>
      <c r="F70" s="24"/>
      <c r="G70" s="25"/>
      <c r="H70" s="22"/>
      <c r="I70" s="6"/>
    </row>
    <row r="71" spans="1:9" ht="13.5">
      <c r="A71" s="5"/>
      <c r="B71" s="19"/>
      <c r="C71" s="29" t="s">
        <v>34</v>
      </c>
      <c r="D71" s="27">
        <v>530000</v>
      </c>
      <c r="E71" s="23"/>
      <c r="F71" s="24"/>
      <c r="G71" s="25"/>
      <c r="H71" s="22"/>
      <c r="I71" s="6"/>
    </row>
    <row r="72" spans="1:9" ht="13.5">
      <c r="A72" s="5"/>
      <c r="B72" s="19"/>
      <c r="C72" s="29" t="s">
        <v>31</v>
      </c>
      <c r="D72" s="27">
        <v>30000</v>
      </c>
      <c r="E72" s="23"/>
      <c r="F72" s="24"/>
      <c r="G72" s="25"/>
      <c r="H72" s="22"/>
      <c r="I72" s="6"/>
    </row>
    <row r="73" spans="1:9" ht="13.5">
      <c r="A73" s="5"/>
      <c r="B73" s="19"/>
      <c r="C73" s="29"/>
      <c r="D73" s="27"/>
      <c r="E73" s="23"/>
      <c r="F73" s="24"/>
      <c r="G73" s="25"/>
      <c r="H73" s="22"/>
      <c r="I73" s="6"/>
    </row>
    <row r="74" spans="1:9" ht="13.5">
      <c r="A74" s="5">
        <v>12</v>
      </c>
      <c r="B74" s="19" t="s">
        <v>39</v>
      </c>
      <c r="C74" s="27">
        <v>972000</v>
      </c>
      <c r="D74" s="30">
        <f>SUM(D75)</f>
        <v>0</v>
      </c>
      <c r="E74" s="26">
        <f>(D74*100)/C74</f>
        <v>0</v>
      </c>
      <c r="F74" s="24">
        <v>0.2834</v>
      </c>
      <c r="G74" s="22">
        <v>0</v>
      </c>
      <c r="H74" s="22">
        <v>0</v>
      </c>
      <c r="I74" s="6">
        <f>FLOOR(G74,0.00001)*D74</f>
        <v>0</v>
      </c>
    </row>
    <row r="75" spans="1:9" ht="13.5">
      <c r="A75" s="5"/>
      <c r="B75" s="19"/>
      <c r="C75" s="29" t="s">
        <v>20</v>
      </c>
      <c r="D75" s="27"/>
      <c r="E75" s="23"/>
      <c r="F75" s="24"/>
      <c r="G75" s="25"/>
      <c r="H75" s="22"/>
      <c r="I75" s="6"/>
    </row>
    <row r="76" spans="1:9" ht="13.5">
      <c r="A76" s="5"/>
      <c r="B76" s="19"/>
      <c r="C76" s="29"/>
      <c r="D76" s="27"/>
      <c r="E76" s="23"/>
      <c r="F76" s="24"/>
      <c r="G76" s="25"/>
      <c r="H76" s="22"/>
      <c r="I76" s="6"/>
    </row>
    <row r="77" spans="1:9" ht="13.5">
      <c r="A77" s="5">
        <v>13</v>
      </c>
      <c r="B77" s="19" t="s">
        <v>39</v>
      </c>
      <c r="C77" s="27">
        <v>648000</v>
      </c>
      <c r="D77" s="30">
        <f>SUM(D78)</f>
        <v>0</v>
      </c>
      <c r="E77" s="26">
        <f>(D77*100)/C77</f>
        <v>0</v>
      </c>
      <c r="F77" s="24">
        <v>0.2834</v>
      </c>
      <c r="G77" s="22">
        <v>0</v>
      </c>
      <c r="H77" s="22">
        <v>0</v>
      </c>
      <c r="I77" s="6">
        <f>FLOOR(G77,0.00001)*D77</f>
        <v>0</v>
      </c>
    </row>
    <row r="78" spans="1:9" ht="13.5">
      <c r="A78" s="5"/>
      <c r="B78" s="19"/>
      <c r="C78" s="29" t="s">
        <v>20</v>
      </c>
      <c r="D78" s="27"/>
      <c r="E78" s="23"/>
      <c r="F78" s="24"/>
      <c r="G78" s="25"/>
      <c r="H78" s="22"/>
      <c r="I78" s="6"/>
    </row>
    <row r="79" spans="1:9" ht="13.5">
      <c r="A79" s="5"/>
      <c r="B79" s="19"/>
      <c r="C79" s="29"/>
      <c r="D79" s="27"/>
      <c r="E79" s="23"/>
      <c r="F79" s="24"/>
      <c r="G79" s="25"/>
      <c r="H79" s="22"/>
      <c r="I79" s="6"/>
    </row>
    <row r="80" spans="1:9" ht="13.5">
      <c r="A80" s="5">
        <v>14</v>
      </c>
      <c r="B80" s="19" t="s">
        <v>27</v>
      </c>
      <c r="C80" s="27">
        <v>2825900</v>
      </c>
      <c r="D80" s="30">
        <f>SUM(D81:D87)</f>
        <v>2825900</v>
      </c>
      <c r="E80" s="26">
        <f>(D80*100)/C80</f>
        <v>100</v>
      </c>
      <c r="F80" s="24">
        <v>0.3167</v>
      </c>
      <c r="G80" s="24">
        <v>0.33</v>
      </c>
      <c r="H80" s="22">
        <f>(G80*100)/F80-100</f>
        <v>4.199557941269347</v>
      </c>
      <c r="I80" s="6">
        <f>FLOOR(G80,0.00001)*D80</f>
        <v>932547</v>
      </c>
    </row>
    <row r="81" spans="1:9" ht="13.5">
      <c r="A81" s="5"/>
      <c r="B81" s="19"/>
      <c r="C81" s="29" t="s">
        <v>22</v>
      </c>
      <c r="D81" s="27">
        <v>15000</v>
      </c>
      <c r="E81" s="23"/>
      <c r="F81" s="24"/>
      <c r="G81" s="25"/>
      <c r="H81" s="22"/>
      <c r="I81" s="6"/>
    </row>
    <row r="82" spans="1:9" ht="13.5">
      <c r="A82" s="5"/>
      <c r="B82" s="19"/>
      <c r="C82" s="29" t="s">
        <v>33</v>
      </c>
      <c r="D82" s="27">
        <v>1537900</v>
      </c>
      <c r="E82" s="23"/>
      <c r="F82" s="24"/>
      <c r="G82" s="25"/>
      <c r="H82" s="22"/>
      <c r="I82" s="6"/>
    </row>
    <row r="83" spans="1:9" ht="13.5">
      <c r="A83" s="5"/>
      <c r="B83" s="19"/>
      <c r="C83" s="29" t="s">
        <v>34</v>
      </c>
      <c r="D83" s="27">
        <v>556000</v>
      </c>
      <c r="E83" s="23"/>
      <c r="F83" s="24"/>
      <c r="G83" s="25"/>
      <c r="H83" s="22"/>
      <c r="I83" s="6"/>
    </row>
    <row r="84" spans="1:9" ht="13.5">
      <c r="A84" s="5"/>
      <c r="B84" s="19"/>
      <c r="C84" s="29" t="s">
        <v>42</v>
      </c>
      <c r="D84" s="27">
        <v>240000</v>
      </c>
      <c r="E84" s="23"/>
      <c r="F84" s="24"/>
      <c r="G84" s="25"/>
      <c r="H84" s="22"/>
      <c r="I84" s="6"/>
    </row>
    <row r="85" spans="1:9" ht="13.5">
      <c r="A85" s="5"/>
      <c r="B85" s="19"/>
      <c r="C85" s="29" t="s">
        <v>43</v>
      </c>
      <c r="D85" s="27">
        <v>300000</v>
      </c>
      <c r="E85" s="23"/>
      <c r="F85" s="24"/>
      <c r="G85" s="25"/>
      <c r="H85" s="22"/>
      <c r="I85" s="6"/>
    </row>
    <row r="86" spans="1:9" ht="13.5">
      <c r="A86" s="5"/>
      <c r="B86" s="19"/>
      <c r="C86" s="29" t="s">
        <v>47</v>
      </c>
      <c r="D86" s="27">
        <v>27000</v>
      </c>
      <c r="E86" s="23"/>
      <c r="F86" s="24"/>
      <c r="G86" s="25"/>
      <c r="H86" s="22"/>
      <c r="I86" s="6"/>
    </row>
    <row r="87" spans="1:9" ht="13.5">
      <c r="A87" s="5"/>
      <c r="B87" s="19"/>
      <c r="C87" s="29" t="s">
        <v>45</v>
      </c>
      <c r="D87" s="27">
        <v>150000</v>
      </c>
      <c r="E87" s="23"/>
      <c r="F87" s="24"/>
      <c r="G87" s="25"/>
      <c r="H87" s="22"/>
      <c r="I87" s="6"/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5">
        <v>15</v>
      </c>
      <c r="B89" s="19" t="s">
        <v>40</v>
      </c>
      <c r="C89" s="27">
        <v>594000</v>
      </c>
      <c r="D89" s="30">
        <f>SUM(D90)</f>
        <v>0</v>
      </c>
      <c r="E89" s="26">
        <f>(D89*100)/C89</f>
        <v>0</v>
      </c>
      <c r="F89" s="24">
        <v>0.2834</v>
      </c>
      <c r="G89" s="22">
        <v>0</v>
      </c>
      <c r="H89" s="22">
        <v>0</v>
      </c>
      <c r="I89" s="6">
        <f>FLOOR(G89,0.00001)*D89</f>
        <v>0</v>
      </c>
    </row>
    <row r="90" spans="1:9" ht="13.5">
      <c r="A90" s="5"/>
      <c r="B90" s="19"/>
      <c r="C90" s="29" t="s">
        <v>20</v>
      </c>
      <c r="D90" s="27"/>
      <c r="E90" s="23"/>
      <c r="F90" s="24"/>
      <c r="G90" s="25"/>
      <c r="H90" s="22"/>
      <c r="I90" s="6"/>
    </row>
    <row r="91" spans="1:9" ht="13.5">
      <c r="A91" s="5"/>
      <c r="B91" s="19"/>
      <c r="C91" s="29"/>
      <c r="D91" s="27"/>
      <c r="E91" s="23"/>
      <c r="F91" s="24"/>
      <c r="G91" s="25"/>
      <c r="H91" s="22"/>
      <c r="I91" s="6"/>
    </row>
    <row r="92" spans="1:9" ht="13.5">
      <c r="A92" s="5">
        <v>16</v>
      </c>
      <c r="B92" s="19" t="s">
        <v>21</v>
      </c>
      <c r="C92" s="27">
        <v>623000</v>
      </c>
      <c r="D92" s="30">
        <f>SUM(D93:D94)</f>
        <v>623000</v>
      </c>
      <c r="E92" s="26">
        <f>(D92*100)/C92</f>
        <v>100</v>
      </c>
      <c r="F92" s="24">
        <v>0.2834</v>
      </c>
      <c r="G92" s="24">
        <v>0.292</v>
      </c>
      <c r="H92" s="22">
        <f>(G92*100)/F92-100</f>
        <v>3.0345800988002907</v>
      </c>
      <c r="I92" s="6">
        <f>FLOOR(G92,0.00001)*D92</f>
        <v>181916.00000000003</v>
      </c>
    </row>
    <row r="93" spans="1:9" ht="13.5">
      <c r="A93" s="5"/>
      <c r="B93" s="19"/>
      <c r="C93" s="29" t="s">
        <v>34</v>
      </c>
      <c r="D93" s="27">
        <v>599000</v>
      </c>
      <c r="E93" s="23"/>
      <c r="F93" s="24"/>
      <c r="G93" s="25"/>
      <c r="H93" s="22"/>
      <c r="I93" s="6"/>
    </row>
    <row r="94" spans="1:9" ht="13.5">
      <c r="A94" s="5"/>
      <c r="B94" s="19"/>
      <c r="C94" s="29" t="s">
        <v>43</v>
      </c>
      <c r="D94" s="27">
        <v>24000</v>
      </c>
      <c r="E94" s="23"/>
      <c r="F94" s="24"/>
      <c r="G94" s="25"/>
      <c r="H94" s="22"/>
      <c r="I94" s="6"/>
    </row>
    <row r="95" spans="1:9" ht="13.5">
      <c r="A95" s="5"/>
      <c r="B95" s="19"/>
      <c r="C95" s="29"/>
      <c r="D95" s="27"/>
      <c r="E95" s="23"/>
      <c r="F95" s="24"/>
      <c r="G95" s="25"/>
      <c r="H95" s="22"/>
      <c r="I95" s="6"/>
    </row>
    <row r="96" spans="1:9" ht="13.5">
      <c r="A96" s="5">
        <v>17</v>
      </c>
      <c r="B96" s="19" t="s">
        <v>21</v>
      </c>
      <c r="C96" s="27">
        <v>700126</v>
      </c>
      <c r="D96" s="30">
        <f>SUM(D97)</f>
        <v>555000</v>
      </c>
      <c r="E96" s="26">
        <f>(D96*100)/C96</f>
        <v>79.27144542553769</v>
      </c>
      <c r="F96" s="24">
        <v>0.2834</v>
      </c>
      <c r="G96" s="24">
        <v>0.298</v>
      </c>
      <c r="H96" s="22">
        <f>(G96*100)/F96-100</f>
        <v>5.151729004940009</v>
      </c>
      <c r="I96" s="6">
        <f>FLOOR(G96,0.00001)*D96</f>
        <v>165390.00000000003</v>
      </c>
    </row>
    <row r="97" spans="1:9" ht="13.5">
      <c r="A97" s="5"/>
      <c r="B97" s="19"/>
      <c r="C97" s="29" t="s">
        <v>34</v>
      </c>
      <c r="D97" s="27">
        <v>555000</v>
      </c>
      <c r="E97" s="23"/>
      <c r="F97" s="24"/>
      <c r="G97" s="25"/>
      <c r="H97" s="22"/>
      <c r="I97" s="6"/>
    </row>
    <row r="98" spans="1:9" ht="13.5">
      <c r="A98" s="5"/>
      <c r="B98" s="19"/>
      <c r="C98" s="29"/>
      <c r="D98" s="27"/>
      <c r="E98" s="23"/>
      <c r="F98" s="24"/>
      <c r="G98" s="25"/>
      <c r="H98" s="22"/>
      <c r="I98" s="6"/>
    </row>
    <row r="99" spans="1:9" ht="13.5">
      <c r="A99" s="5">
        <v>18</v>
      </c>
      <c r="B99" s="19" t="s">
        <v>21</v>
      </c>
      <c r="C99" s="27">
        <v>4037437</v>
      </c>
      <c r="D99" s="30">
        <f>SUM(D100:D103)</f>
        <v>4037437</v>
      </c>
      <c r="E99" s="26">
        <f>(D99*100)/C99</f>
        <v>100</v>
      </c>
      <c r="F99" s="24">
        <v>0.2834</v>
      </c>
      <c r="G99" s="24">
        <v>0.298</v>
      </c>
      <c r="H99" s="22">
        <f>(G99*100)/F99-100</f>
        <v>5.151729004940009</v>
      </c>
      <c r="I99" s="6">
        <f>FLOOR(G99,0.00001)*D99</f>
        <v>1203156.2260000003</v>
      </c>
    </row>
    <row r="100" spans="1:9" ht="13.5">
      <c r="A100" s="5"/>
      <c r="B100" s="19"/>
      <c r="C100" s="29" t="s">
        <v>34</v>
      </c>
      <c r="D100" s="27">
        <v>497437</v>
      </c>
      <c r="E100" s="23"/>
      <c r="F100" s="24"/>
      <c r="G100" s="25"/>
      <c r="H100" s="22"/>
      <c r="I100" s="6"/>
    </row>
    <row r="101" spans="1:9" ht="13.5">
      <c r="A101" s="5"/>
      <c r="B101" s="19"/>
      <c r="C101" s="29" t="s">
        <v>44</v>
      </c>
      <c r="D101" s="27">
        <v>300000</v>
      </c>
      <c r="E101" s="23"/>
      <c r="F101" s="24"/>
      <c r="G101" s="25"/>
      <c r="H101" s="22"/>
      <c r="I101" s="6"/>
    </row>
    <row r="102" spans="1:9" ht="13.5">
      <c r="A102" s="5"/>
      <c r="B102" s="19"/>
      <c r="C102" s="29" t="s">
        <v>30</v>
      </c>
      <c r="D102" s="27">
        <v>3000000</v>
      </c>
      <c r="E102" s="23"/>
      <c r="F102" s="24"/>
      <c r="G102" s="25"/>
      <c r="H102" s="22"/>
      <c r="I102" s="6"/>
    </row>
    <row r="103" spans="1:9" ht="13.5">
      <c r="A103" s="5"/>
      <c r="B103" s="19"/>
      <c r="C103" s="29" t="s">
        <v>31</v>
      </c>
      <c r="D103" s="27">
        <v>240000</v>
      </c>
      <c r="E103" s="23"/>
      <c r="F103" s="24"/>
      <c r="G103" s="25"/>
      <c r="H103" s="22"/>
      <c r="I103" s="6"/>
    </row>
    <row r="104" spans="1:9" ht="13.5">
      <c r="A104" s="5"/>
      <c r="B104" s="19"/>
      <c r="C104" s="29"/>
      <c r="D104" s="27"/>
      <c r="E104" s="23"/>
      <c r="F104" s="24"/>
      <c r="G104" s="25"/>
      <c r="H104" s="22"/>
      <c r="I104" s="6"/>
    </row>
    <row r="105" spans="1:9" ht="13.5">
      <c r="A105" s="5">
        <v>19</v>
      </c>
      <c r="B105" s="19" t="s">
        <v>21</v>
      </c>
      <c r="C105" s="27">
        <v>9543744</v>
      </c>
      <c r="D105" s="30">
        <f>SUM(D106:D110)</f>
        <v>9543744</v>
      </c>
      <c r="E105" s="26">
        <f>(D105*100)/C105</f>
        <v>100</v>
      </c>
      <c r="F105" s="24">
        <v>0.2834</v>
      </c>
      <c r="G105" s="24">
        <v>0.2834</v>
      </c>
      <c r="H105" s="22">
        <f>(G105*100)/F105-100</f>
        <v>0</v>
      </c>
      <c r="I105" s="6">
        <f>FLOOR(G105,0.00001)*D105</f>
        <v>2704697.0496000005</v>
      </c>
    </row>
    <row r="106" spans="1:9" ht="13.5">
      <c r="A106" s="5"/>
      <c r="B106" s="19"/>
      <c r="C106" s="29" t="s">
        <v>33</v>
      </c>
      <c r="D106" s="27">
        <v>400000</v>
      </c>
      <c r="E106" s="23"/>
      <c r="F106" s="24"/>
      <c r="G106" s="25"/>
      <c r="H106" s="22"/>
      <c r="I106" s="6"/>
    </row>
    <row r="107" spans="1:9" ht="13.5">
      <c r="A107" s="5"/>
      <c r="B107" s="19"/>
      <c r="C107" s="29" t="s">
        <v>34</v>
      </c>
      <c r="D107" s="27">
        <v>180000</v>
      </c>
      <c r="E107" s="23"/>
      <c r="F107" s="24"/>
      <c r="G107" s="25"/>
      <c r="H107" s="22"/>
      <c r="I107" s="6"/>
    </row>
    <row r="108" spans="1:9" ht="13.5">
      <c r="A108" s="5"/>
      <c r="B108" s="19"/>
      <c r="C108" s="29" t="s">
        <v>44</v>
      </c>
      <c r="D108" s="27">
        <v>1062000</v>
      </c>
      <c r="E108" s="23"/>
      <c r="F108" s="24"/>
      <c r="G108" s="25"/>
      <c r="H108" s="22"/>
      <c r="I108" s="6"/>
    </row>
    <row r="109" spans="1:9" ht="13.5">
      <c r="A109" s="5"/>
      <c r="B109" s="19"/>
      <c r="C109" s="29" t="s">
        <v>45</v>
      </c>
      <c r="D109" s="27">
        <v>7661744</v>
      </c>
      <c r="E109" s="23"/>
      <c r="F109" s="24"/>
      <c r="G109" s="25"/>
      <c r="H109" s="22"/>
      <c r="I109" s="6"/>
    </row>
    <row r="110" spans="1:9" ht="13.5">
      <c r="A110" s="5"/>
      <c r="B110" s="19"/>
      <c r="C110" s="29" t="s">
        <v>31</v>
      </c>
      <c r="D110" s="27">
        <v>240000</v>
      </c>
      <c r="E110" s="23"/>
      <c r="F110" s="24"/>
      <c r="G110" s="25"/>
      <c r="H110" s="22"/>
      <c r="I110" s="6"/>
    </row>
    <row r="111" spans="1:9" ht="13.5">
      <c r="A111" s="5"/>
      <c r="B111" s="19"/>
      <c r="C111" s="29"/>
      <c r="D111" s="27"/>
      <c r="E111" s="23"/>
      <c r="F111" s="24"/>
      <c r="G111" s="25"/>
      <c r="H111" s="22"/>
      <c r="I111" s="6"/>
    </row>
    <row r="112" spans="1:9" ht="13.5">
      <c r="A112" s="5">
        <v>20</v>
      </c>
      <c r="B112" s="19" t="s">
        <v>28</v>
      </c>
      <c r="C112" s="27">
        <v>2000000</v>
      </c>
      <c r="D112" s="30">
        <f>SUM(D113:D114)</f>
        <v>2000000</v>
      </c>
      <c r="E112" s="26">
        <f>(D112*100)/C112</f>
        <v>100</v>
      </c>
      <c r="F112" s="24">
        <v>0.2834</v>
      </c>
      <c r="G112" s="24">
        <v>0.294</v>
      </c>
      <c r="H112" s="22">
        <f>(G112*100)/F112-100</f>
        <v>3.7402964008468587</v>
      </c>
      <c r="I112" s="6">
        <f>FLOOR(G112,0.00001)*D112</f>
        <v>588000.0000000001</v>
      </c>
    </row>
    <row r="113" spans="1:9" ht="13.5">
      <c r="A113" s="5"/>
      <c r="B113" s="19"/>
      <c r="C113" s="29" t="s">
        <v>22</v>
      </c>
      <c r="D113" s="27">
        <v>1600000</v>
      </c>
      <c r="E113" s="23"/>
      <c r="F113" s="24"/>
      <c r="G113" s="25"/>
      <c r="H113" s="22"/>
      <c r="I113" s="6"/>
    </row>
    <row r="114" spans="1:9" ht="13.5">
      <c r="A114" s="5"/>
      <c r="B114" s="19"/>
      <c r="C114" s="29" t="s">
        <v>34</v>
      </c>
      <c r="D114" s="27">
        <v>400000</v>
      </c>
      <c r="E114" s="23"/>
      <c r="F114" s="24"/>
      <c r="G114" s="25"/>
      <c r="H114" s="22"/>
      <c r="I114" s="6"/>
    </row>
    <row r="115" spans="1:9" ht="13.5">
      <c r="A115" s="5"/>
      <c r="B115" s="19"/>
      <c r="C115" s="29"/>
      <c r="D115" s="27"/>
      <c r="E115" s="23"/>
      <c r="F115" s="24"/>
      <c r="G115" s="25"/>
      <c r="H115" s="22"/>
      <c r="I115" s="6"/>
    </row>
    <row r="116" spans="1:9" ht="13.5">
      <c r="A116" s="5">
        <v>21</v>
      </c>
      <c r="B116" s="19" t="s">
        <v>28</v>
      </c>
      <c r="C116" s="27">
        <v>2928360</v>
      </c>
      <c r="D116" s="30">
        <f>SUM(D117)</f>
        <v>2928360</v>
      </c>
      <c r="E116" s="26">
        <f>(D116*100)/C116</f>
        <v>100</v>
      </c>
      <c r="F116" s="24">
        <v>0.2834</v>
      </c>
      <c r="G116" s="24">
        <v>0.2834</v>
      </c>
      <c r="H116" s="22">
        <f>(G116*100)/F116-100</f>
        <v>0</v>
      </c>
      <c r="I116" s="6">
        <f>FLOOR(G116,0.00001)*D116</f>
        <v>829897.2240000002</v>
      </c>
    </row>
    <row r="117" spans="1:9" ht="13.5">
      <c r="A117" s="5"/>
      <c r="B117" s="19"/>
      <c r="C117" s="29" t="s">
        <v>22</v>
      </c>
      <c r="D117" s="27">
        <v>2928360</v>
      </c>
      <c r="E117" s="23"/>
      <c r="F117" s="24"/>
      <c r="G117" s="25"/>
      <c r="H117" s="22"/>
      <c r="I117" s="6"/>
    </row>
    <row r="118" spans="1:9" ht="13.5">
      <c r="A118" s="5"/>
      <c r="B118" s="19"/>
      <c r="C118" s="29"/>
      <c r="D118" s="27"/>
      <c r="E118" s="23"/>
      <c r="F118" s="24"/>
      <c r="G118" s="25"/>
      <c r="H118" s="22"/>
      <c r="I118" s="6"/>
    </row>
    <row r="119" spans="1:9" ht="13.5">
      <c r="A119" s="5">
        <v>22</v>
      </c>
      <c r="B119" s="19" t="s">
        <v>29</v>
      </c>
      <c r="C119" s="27">
        <v>3240000</v>
      </c>
      <c r="D119" s="30">
        <f>SUM(D120:D121)</f>
        <v>1770000</v>
      </c>
      <c r="E119" s="26">
        <f>(D119*100)/C119</f>
        <v>54.629629629629626</v>
      </c>
      <c r="F119" s="24">
        <v>0.2834</v>
      </c>
      <c r="G119" s="24">
        <v>0.2834</v>
      </c>
      <c r="H119" s="22">
        <f>(G119*100)/F119-100</f>
        <v>0</v>
      </c>
      <c r="I119" s="6">
        <f>FLOOR(G119,0.00001)*D119</f>
        <v>501618.00000000006</v>
      </c>
    </row>
    <row r="120" spans="1:9" ht="13.5">
      <c r="A120" s="5"/>
      <c r="B120" s="19"/>
      <c r="C120" s="29" t="s">
        <v>22</v>
      </c>
      <c r="D120" s="27">
        <v>120000</v>
      </c>
      <c r="E120" s="23"/>
      <c r="F120" s="24"/>
      <c r="G120" s="25"/>
      <c r="H120" s="22"/>
      <c r="I120" s="6"/>
    </row>
    <row r="121" spans="1:9" ht="13.5">
      <c r="A121" s="5"/>
      <c r="B121" s="19"/>
      <c r="C121" s="29" t="s">
        <v>45</v>
      </c>
      <c r="D121" s="27">
        <v>1650000</v>
      </c>
      <c r="E121" s="23"/>
      <c r="F121" s="24"/>
      <c r="G121" s="25"/>
      <c r="H121" s="22"/>
      <c r="I121" s="6"/>
    </row>
    <row r="122" spans="1:9" ht="13.5">
      <c r="A122" s="5"/>
      <c r="B122" s="19"/>
      <c r="C122" s="29"/>
      <c r="D122" s="27"/>
      <c r="E122" s="23"/>
      <c r="F122" s="24"/>
      <c r="G122" s="25"/>
      <c r="H122" s="22"/>
      <c r="I122" s="6"/>
    </row>
    <row r="123" spans="1:9" ht="13.5">
      <c r="A123" s="5">
        <v>23</v>
      </c>
      <c r="B123" s="19" t="s">
        <v>29</v>
      </c>
      <c r="C123" s="27">
        <v>3026452</v>
      </c>
      <c r="D123" s="30">
        <f>SUM(D124)</f>
        <v>30000</v>
      </c>
      <c r="E123" s="26">
        <f>(D123*100)/C123</f>
        <v>0.9912597325184738</v>
      </c>
      <c r="F123" s="24">
        <v>0.2834</v>
      </c>
      <c r="G123" s="24">
        <v>0.2834</v>
      </c>
      <c r="H123" s="22">
        <f>(G123*100)/F123-100</f>
        <v>0</v>
      </c>
      <c r="I123" s="6">
        <f>FLOOR(G123,0.00001)*D123</f>
        <v>8502.000000000002</v>
      </c>
    </row>
    <row r="124" spans="1:9" ht="13.5">
      <c r="A124" s="5"/>
      <c r="B124" s="19"/>
      <c r="C124" s="29" t="s">
        <v>31</v>
      </c>
      <c r="D124" s="27">
        <v>30000</v>
      </c>
      <c r="E124" s="23"/>
      <c r="F124" s="24"/>
      <c r="G124" s="25"/>
      <c r="H124" s="22"/>
      <c r="I124" s="6"/>
    </row>
    <row r="125" spans="1:9" ht="13.5">
      <c r="A125" s="5"/>
      <c r="B125" s="19"/>
      <c r="C125" s="29"/>
      <c r="D125" s="27"/>
      <c r="E125" s="23"/>
      <c r="F125" s="24"/>
      <c r="G125" s="25"/>
      <c r="H125" s="22"/>
      <c r="I125" s="6"/>
    </row>
    <row r="126" spans="1:9" ht="13.5">
      <c r="A126" s="5">
        <v>24</v>
      </c>
      <c r="B126" s="19" t="s">
        <v>41</v>
      </c>
      <c r="C126" s="27">
        <v>250000</v>
      </c>
      <c r="D126" s="30">
        <f>SUM(D127)</f>
        <v>250000</v>
      </c>
      <c r="E126" s="26">
        <f>(D126*100)/C126</f>
        <v>100</v>
      </c>
      <c r="F126" s="24">
        <v>0.3167</v>
      </c>
      <c r="G126" s="24">
        <v>0.334</v>
      </c>
      <c r="H126" s="22">
        <f>(G126*100)/F126-100</f>
        <v>5.462582886012001</v>
      </c>
      <c r="I126" s="6">
        <f>FLOOR(G126,0.00001)*D126</f>
        <v>83500</v>
      </c>
    </row>
    <row r="127" spans="1:9" ht="13.5">
      <c r="A127" s="5"/>
      <c r="B127" s="19"/>
      <c r="C127" s="29" t="s">
        <v>22</v>
      </c>
      <c r="D127" s="27">
        <v>250000</v>
      </c>
      <c r="E127" s="23"/>
      <c r="F127" s="24"/>
      <c r="G127" s="25"/>
      <c r="H127" s="22"/>
      <c r="I127" s="6"/>
    </row>
    <row r="128" spans="1:9" ht="13.5">
      <c r="A128" s="5"/>
      <c r="B128" s="19"/>
      <c r="C128" s="29"/>
      <c r="D128" s="27"/>
      <c r="E128" s="23"/>
      <c r="F128" s="24"/>
      <c r="G128" s="25"/>
      <c r="H128" s="22"/>
      <c r="I128" s="6"/>
    </row>
    <row r="129" spans="1:9" ht="13.5">
      <c r="A129" s="10"/>
      <c r="B129" s="13" t="s">
        <v>14</v>
      </c>
      <c r="C129" s="28">
        <f>SUM(C27:C128)</f>
        <v>88570632</v>
      </c>
      <c r="D129" s="31">
        <f>SUM(D27,D31,D38,D43,D47,D55,D60,D68,D74,D77,D80,D89,D92,D96,D99,D105,D112,D116,D119,D123,D126)</f>
        <v>77327664</v>
      </c>
      <c r="E129" s="20">
        <f>(D129*100)/C129</f>
        <v>87.30621228941891</v>
      </c>
      <c r="F129" s="16"/>
      <c r="G129" s="16"/>
      <c r="H129" s="11"/>
      <c r="I129" s="21">
        <f>SUM(I27:I128)</f>
        <v>22611257.159600005</v>
      </c>
    </row>
    <row r="130" ht="12.75">
      <c r="C130" s="12"/>
    </row>
    <row r="131" spans="1:9" ht="13.5">
      <c r="A131" s="14"/>
      <c r="B131" s="13" t="s">
        <v>12</v>
      </c>
      <c r="C131" s="28">
        <f>SUM(C23,C129)</f>
        <v>111916722</v>
      </c>
      <c r="D131" s="28">
        <f>SUM(D23,D129)</f>
        <v>100673754</v>
      </c>
      <c r="E131" s="20">
        <f>(D131*100)/C131</f>
        <v>89.95416609861036</v>
      </c>
      <c r="F131" s="15"/>
      <c r="G131" s="15"/>
      <c r="H131" s="15"/>
      <c r="I131" s="32">
        <f>SUM(I23,I129)</f>
        <v>30980043.410600007</v>
      </c>
    </row>
  </sheetData>
  <sheetProtection/>
  <mergeCells count="3">
    <mergeCell ref="A2:I2"/>
    <mergeCell ref="A8:I8"/>
    <mergeCell ref="A25:I2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2011-05-05T20:32:36Z</cp:lastPrinted>
  <dcterms:created xsi:type="dcterms:W3CDTF">2005-05-09T20:19:33Z</dcterms:created>
  <dcterms:modified xsi:type="dcterms:W3CDTF">2011-05-05T20:32:42Z</dcterms:modified>
  <cp:category/>
  <cp:version/>
  <cp:contentType/>
  <cp:contentStatus/>
</cp:coreProperties>
</file>