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4 TRIGO VENDA " sheetId="1" r:id="rId1"/>
  </sheets>
  <definedNames/>
  <calcPr fullCalcOnLoad="1"/>
</workbook>
</file>

<file path=xl/sharedStrings.xml><?xml version="1.0" encoding="utf-8"?>
<sst xmlns="http://schemas.openxmlformats.org/spreadsheetml/2006/main" count="116" uniqueCount="61">
  <si>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</si>
  <si>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</si>
  <si>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</si>
  <si>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</si>
  <si>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</si>
  <si>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</si>
  <si>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</si>
  <si>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</si>
  <si>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</si>
  <si>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</si>
  <si>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</si>
  <si>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</si>
  <si>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</si>
  <si>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</si>
  <si>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</si>
  <si>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</si>
  <si>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</si>
  <si>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</si>
  <si>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</si>
  <si>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</si>
  <si>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MS</t>
  </si>
  <si>
    <t>São Miguel do Iguaçu</t>
  </si>
  <si>
    <t>Dourados</t>
  </si>
  <si>
    <t>Rio Brilhante</t>
  </si>
  <si>
    <t>São Gabriel do Oeste</t>
  </si>
  <si>
    <t>Sidrolandia</t>
  </si>
  <si>
    <t>RS</t>
  </si>
  <si>
    <t>Carazinho</t>
  </si>
  <si>
    <t>Colorado</t>
  </si>
  <si>
    <t>Sarandi</t>
  </si>
  <si>
    <t>SP</t>
  </si>
  <si>
    <t>Candido Mota</t>
  </si>
  <si>
    <t>Itabera</t>
  </si>
  <si>
    <t>Itarare</t>
  </si>
  <si>
    <t>Sumare</t>
  </si>
  <si>
    <t>Capitão Leonidas Marques</t>
  </si>
  <si>
    <t>Castro</t>
  </si>
  <si>
    <t>Catanduvas</t>
  </si>
  <si>
    <t>Pontão</t>
  </si>
  <si>
    <t>CANCELADO</t>
  </si>
  <si>
    <t xml:space="preserve">        AVISO DE VENDA DE TRIGO EM GRÃOS – Nº 144/11 - 11/05/2011</t>
  </si>
  <si>
    <t>Cascavel</t>
  </si>
  <si>
    <t>Chopinzinho</t>
  </si>
  <si>
    <t>Constantina</t>
  </si>
  <si>
    <t>Erechim</t>
  </si>
  <si>
    <t>Eugenio de Castro</t>
  </si>
  <si>
    <t>Ibiaça</t>
  </si>
  <si>
    <t>Marau</t>
  </si>
  <si>
    <t>Panambi</t>
  </si>
  <si>
    <t>Passo Fundo</t>
  </si>
  <si>
    <t>Pelotas</t>
  </si>
  <si>
    <t>Ronda Alta</t>
  </si>
  <si>
    <t>Santa Rosa</t>
  </si>
  <si>
    <t>São Borja</t>
  </si>
  <si>
    <t>Três Palmeras</t>
  </si>
  <si>
    <t>RETIRADO</t>
  </si>
  <si>
    <t>BCMM</t>
  </si>
  <si>
    <t>BCML</t>
  </si>
  <si>
    <t xml:space="preserve">BBM GO </t>
  </si>
  <si>
    <t>BBM RS</t>
  </si>
  <si>
    <t>BBSB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</si>
</sst>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53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8"/>
  <sheetViews>
    <sheetView tabSelected="1" workbookViewId="0" topLeftCell="A1">
      <selection activeCell="F152" sqref="F152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8" t="s">
        <v>40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20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22</v>
      </c>
      <c r="C10" s="29">
        <v>6144586</v>
      </c>
      <c r="D10" s="32">
        <f>SUM(D11:D11)</f>
        <v>0</v>
      </c>
      <c r="E10" s="28">
        <f>(D10*100)/C10</f>
        <v>0</v>
      </c>
      <c r="F10" s="26">
        <v>0.565</v>
      </c>
      <c r="G10" s="24">
        <v>0</v>
      </c>
      <c r="H10" s="24">
        <v>0</v>
      </c>
      <c r="I10" s="7">
        <f>FLOOR(G10,0.00001)*D10</f>
        <v>0</v>
      </c>
    </row>
    <row r="11" spans="1:9" ht="13.5">
      <c r="A11" s="5"/>
      <c r="B11" s="21"/>
      <c r="C11" s="31" t="s">
        <v>55</v>
      </c>
      <c r="D11" s="29"/>
      <c r="E11" s="25"/>
      <c r="F11" s="26"/>
      <c r="G11" s="27"/>
      <c r="H11" s="24"/>
      <c r="I11" s="7"/>
    </row>
    <row r="12" spans="1:9" ht="13.5">
      <c r="A12" s="5"/>
      <c r="B12" s="21"/>
      <c r="C12" s="31"/>
      <c r="D12" s="29"/>
      <c r="E12" s="25"/>
      <c r="F12" s="26"/>
      <c r="G12" s="27"/>
      <c r="H12" s="24"/>
      <c r="I12" s="7"/>
    </row>
    <row r="13" spans="1:9" ht="13.5">
      <c r="A13" s="5">
        <v>2</v>
      </c>
      <c r="B13" s="21" t="s">
        <v>23</v>
      </c>
      <c r="C13" s="29">
        <v>2161036</v>
      </c>
      <c r="D13" s="32">
        <f>SUM(D14:D14)</f>
        <v>0</v>
      </c>
      <c r="E13" s="28">
        <f>(D13*100)/C13</f>
        <v>0</v>
      </c>
      <c r="F13" s="26">
        <v>0.565</v>
      </c>
      <c r="G13" s="24">
        <v>0</v>
      </c>
      <c r="H13" s="24">
        <v>0</v>
      </c>
      <c r="I13" s="7">
        <f>FLOOR(G13,0.00001)*D13</f>
        <v>0</v>
      </c>
    </row>
    <row r="14" spans="1:9" ht="13.5">
      <c r="A14" s="5"/>
      <c r="B14" s="21"/>
      <c r="C14" s="31" t="s">
        <v>55</v>
      </c>
      <c r="D14" s="29"/>
      <c r="E14" s="25"/>
      <c r="F14" s="26"/>
      <c r="G14" s="27"/>
      <c r="H14" s="24"/>
      <c r="I14" s="7"/>
    </row>
    <row r="15" spans="1:9" ht="13.5">
      <c r="A15" s="5"/>
      <c r="B15" s="21"/>
      <c r="C15" s="31"/>
      <c r="D15" s="29"/>
      <c r="E15" s="25"/>
      <c r="F15" s="26"/>
      <c r="G15" s="27"/>
      <c r="H15" s="24"/>
      <c r="I15" s="7"/>
    </row>
    <row r="16" spans="1:9" ht="13.5">
      <c r="A16" s="5">
        <v>3</v>
      </c>
      <c r="B16" s="21" t="s">
        <v>24</v>
      </c>
      <c r="C16" s="29">
        <v>414719</v>
      </c>
      <c r="D16" s="32">
        <f>SUM(D17:D17)</f>
        <v>0</v>
      </c>
      <c r="E16" s="28">
        <f>(D16*100)/C16</f>
        <v>0</v>
      </c>
      <c r="F16" s="26">
        <v>0.565</v>
      </c>
      <c r="G16" s="24">
        <v>0</v>
      </c>
      <c r="H16" s="24">
        <v>0</v>
      </c>
      <c r="I16" s="7">
        <f>FLOOR(G16,0.00001)*D16</f>
        <v>0</v>
      </c>
    </row>
    <row r="17" spans="1:9" ht="13.5">
      <c r="A17" s="5"/>
      <c r="B17" s="21"/>
      <c r="C17" s="31" t="s">
        <v>55</v>
      </c>
      <c r="D17" s="29"/>
      <c r="E17" s="25"/>
      <c r="F17" s="26"/>
      <c r="G17" s="27"/>
      <c r="H17" s="24"/>
      <c r="I17" s="7"/>
    </row>
    <row r="18" spans="1:9" ht="13.5">
      <c r="A18" s="5"/>
      <c r="B18" s="21"/>
      <c r="C18" s="31"/>
      <c r="D18" s="29"/>
      <c r="E18" s="25"/>
      <c r="F18" s="26"/>
      <c r="G18" s="27"/>
      <c r="H18" s="24"/>
      <c r="I18" s="7"/>
    </row>
    <row r="19" spans="1:9" ht="13.5">
      <c r="A19" s="5">
        <v>4</v>
      </c>
      <c r="B19" s="21" t="s">
        <v>25</v>
      </c>
      <c r="C19" s="29">
        <v>1260230</v>
      </c>
      <c r="D19" s="32">
        <f>SUM(D20:D20)</f>
        <v>0</v>
      </c>
      <c r="E19" s="28">
        <f>(D19*100)/C19</f>
        <v>0</v>
      </c>
      <c r="F19" s="26">
        <v>0.565</v>
      </c>
      <c r="G19" s="24">
        <v>0</v>
      </c>
      <c r="H19" s="24">
        <v>0</v>
      </c>
      <c r="I19" s="7">
        <f>FLOOR(G19,0.00001)*D19</f>
        <v>0</v>
      </c>
    </row>
    <row r="20" spans="1:9" ht="13.5">
      <c r="A20" s="5"/>
      <c r="B20" s="21"/>
      <c r="C20" s="31" t="s">
        <v>55</v>
      </c>
      <c r="D20" s="29"/>
      <c r="E20" s="25"/>
      <c r="F20" s="26"/>
      <c r="G20" s="27"/>
      <c r="H20" s="24"/>
      <c r="I20" s="7"/>
    </row>
    <row r="21" spans="1:9" ht="13.5">
      <c r="A21" s="5"/>
      <c r="B21" s="21"/>
      <c r="C21" s="31"/>
      <c r="D21" s="29"/>
      <c r="E21" s="25"/>
      <c r="F21" s="26"/>
      <c r="G21" s="27"/>
      <c r="H21" s="24"/>
      <c r="I21" s="7"/>
    </row>
    <row r="22" spans="1:9" ht="13.5">
      <c r="A22" s="5">
        <v>5</v>
      </c>
      <c r="B22" s="21" t="s">
        <v>25</v>
      </c>
      <c r="C22" s="29">
        <v>473000</v>
      </c>
      <c r="D22" s="32">
        <f>SUM(D23:D23)</f>
        <v>0</v>
      </c>
      <c r="E22" s="28">
        <f>(D22*100)/C22</f>
        <v>0</v>
      </c>
      <c r="F22" s="26">
        <v>0.495</v>
      </c>
      <c r="G22" s="24">
        <v>0</v>
      </c>
      <c r="H22" s="24">
        <v>0</v>
      </c>
      <c r="I22" s="7">
        <f>FLOOR(G22,0.00001)*D22</f>
        <v>0</v>
      </c>
    </row>
    <row r="23" spans="1:9" ht="13.5">
      <c r="A23" s="5"/>
      <c r="B23" s="21"/>
      <c r="C23" s="31" t="s">
        <v>55</v>
      </c>
      <c r="D23" s="29"/>
      <c r="E23" s="25"/>
      <c r="F23" s="26"/>
      <c r="G23" s="27"/>
      <c r="H23" s="24"/>
      <c r="I23" s="7"/>
    </row>
    <row r="24" spans="1:9" ht="13.5">
      <c r="A24" s="5"/>
      <c r="B24" s="21"/>
      <c r="C24" s="31"/>
      <c r="D24" s="29"/>
      <c r="E24" s="25"/>
      <c r="F24" s="26"/>
      <c r="G24" s="27"/>
      <c r="H24" s="24"/>
      <c r="I24" s="7"/>
    </row>
    <row r="25" spans="1:9" ht="13.5">
      <c r="A25" s="11"/>
      <c r="B25" s="14" t="s">
        <v>14</v>
      </c>
      <c r="C25" s="30">
        <f>SUM(C10:C24)</f>
        <v>10453571</v>
      </c>
      <c r="D25" s="33">
        <f>SUM(D10,D13,D16,D19,D22)</f>
        <v>0</v>
      </c>
      <c r="E25" s="22">
        <f>(D25*100)/C25</f>
        <v>0</v>
      </c>
      <c r="F25" s="17"/>
      <c r="G25" s="17"/>
      <c r="H25" s="12"/>
      <c r="I25" s="23">
        <f>SUM(I10:I24)</f>
        <v>0</v>
      </c>
    </row>
    <row r="26" ht="12.75">
      <c r="C26" s="13"/>
    </row>
    <row r="27" spans="1:9" ht="13.5">
      <c r="A27" s="35" t="s">
        <v>19</v>
      </c>
      <c r="B27" s="36"/>
      <c r="C27" s="36"/>
      <c r="D27" s="36"/>
      <c r="E27" s="36"/>
      <c r="F27" s="36"/>
      <c r="G27" s="36"/>
      <c r="H27" s="36"/>
      <c r="I27" s="37"/>
    </row>
    <row r="28" spans="1:9" ht="13.5">
      <c r="A28" s="9"/>
      <c r="B28" s="9"/>
      <c r="C28" s="9"/>
      <c r="D28" s="9"/>
      <c r="E28" s="9"/>
      <c r="F28" s="9"/>
      <c r="G28" s="9"/>
      <c r="H28" s="9"/>
      <c r="I28" s="10"/>
    </row>
    <row r="29" spans="1:9" ht="13.5">
      <c r="A29" s="5">
        <v>6</v>
      </c>
      <c r="B29" s="21" t="s">
        <v>35</v>
      </c>
      <c r="C29" s="29">
        <v>7560000</v>
      </c>
      <c r="D29" s="32">
        <f>SUM(D30:D30)</f>
        <v>0</v>
      </c>
      <c r="E29" s="28">
        <f>(D29*100)/C29</f>
        <v>0</v>
      </c>
      <c r="F29" s="26">
        <v>0.51</v>
      </c>
      <c r="G29" s="24">
        <v>0</v>
      </c>
      <c r="H29" s="24">
        <v>0</v>
      </c>
      <c r="I29" s="7">
        <f>FLOOR(G29,0.00001)*D29</f>
        <v>0</v>
      </c>
    </row>
    <row r="30" spans="1:9" ht="13.5">
      <c r="A30" s="5"/>
      <c r="B30" s="21"/>
      <c r="C30" s="31" t="s">
        <v>55</v>
      </c>
      <c r="D30" s="29"/>
      <c r="E30" s="25"/>
      <c r="F30" s="26"/>
      <c r="G30" s="27"/>
      <c r="H30" s="24"/>
      <c r="I30" s="7"/>
    </row>
    <row r="31" spans="1:9" ht="13.5">
      <c r="A31" s="5"/>
      <c r="B31" s="21"/>
      <c r="C31" s="31"/>
      <c r="D31" s="29"/>
      <c r="E31" s="25"/>
      <c r="F31" s="26"/>
      <c r="G31" s="27"/>
      <c r="H31" s="24"/>
      <c r="I31" s="7"/>
    </row>
    <row r="32" spans="1:9" ht="13.5">
      <c r="A32" s="5">
        <v>7</v>
      </c>
      <c r="B32" s="21" t="s">
        <v>41</v>
      </c>
      <c r="C32" s="29">
        <v>7880000</v>
      </c>
      <c r="D32" s="32">
        <f>SUM(D33:D33)</f>
        <v>0</v>
      </c>
      <c r="E32" s="28">
        <f>(D32*100)/C32</f>
        <v>0</v>
      </c>
      <c r="F32" s="26">
        <v>0.51</v>
      </c>
      <c r="G32" s="24">
        <v>0</v>
      </c>
      <c r="H32" s="24">
        <v>0</v>
      </c>
      <c r="I32" s="7">
        <f>FLOOR(G32,0.00001)*D32</f>
        <v>0</v>
      </c>
    </row>
    <row r="33" spans="1:9" ht="13.5">
      <c r="A33" s="5"/>
      <c r="B33" s="21"/>
      <c r="C33" s="31" t="s">
        <v>55</v>
      </c>
      <c r="D33" s="29"/>
      <c r="E33" s="28"/>
      <c r="F33" s="26"/>
      <c r="G33" s="26"/>
      <c r="H33" s="24"/>
      <c r="I33" s="7"/>
    </row>
    <row r="34" spans="1:9" ht="13.5">
      <c r="A34" s="5"/>
      <c r="B34" s="21"/>
      <c r="C34" s="31"/>
      <c r="D34" s="29"/>
      <c r="E34" s="25"/>
      <c r="F34" s="26"/>
      <c r="G34" s="27"/>
      <c r="H34" s="24"/>
      <c r="I34" s="7"/>
    </row>
    <row r="35" spans="1:9" ht="13.5">
      <c r="A35" s="5">
        <v>8</v>
      </c>
      <c r="B35" s="21" t="s">
        <v>36</v>
      </c>
      <c r="C35" s="29">
        <v>5583261</v>
      </c>
      <c r="D35" s="32">
        <f>SUM(D36:D37)</f>
        <v>4500000</v>
      </c>
      <c r="E35" s="28">
        <f>(D35*100)/C35</f>
        <v>80.598059091273</v>
      </c>
      <c r="F35" s="26">
        <v>0.468</v>
      </c>
      <c r="G35" s="26">
        <v>0.468</v>
      </c>
      <c r="H35" s="24">
        <f>(G35*100)/F35-100</f>
        <v>0</v>
      </c>
      <c r="I35" s="7">
        <f>FLOOR(G35,0.00001)*D35</f>
        <v>2106000</v>
      </c>
    </row>
    <row r="36" spans="1:9" ht="13.5">
      <c r="A36" s="5"/>
      <c r="B36" s="21"/>
      <c r="C36" s="31" t="s">
        <v>56</v>
      </c>
      <c r="D36" s="29">
        <v>2000000</v>
      </c>
      <c r="E36" s="25"/>
      <c r="F36" s="26"/>
      <c r="G36" s="27"/>
      <c r="H36" s="24"/>
      <c r="I36" s="7"/>
    </row>
    <row r="37" spans="1:9" ht="13.5">
      <c r="A37" s="5"/>
      <c r="B37" s="21"/>
      <c r="C37" s="31" t="s">
        <v>57</v>
      </c>
      <c r="D37" s="29">
        <v>2500000</v>
      </c>
      <c r="E37" s="25"/>
      <c r="F37" s="26"/>
      <c r="G37" s="27"/>
      <c r="H37" s="24"/>
      <c r="I37" s="7"/>
    </row>
    <row r="38" spans="1:9" ht="13.5">
      <c r="A38" s="5"/>
      <c r="B38" s="21"/>
      <c r="C38" s="31"/>
      <c r="D38" s="29"/>
      <c r="E38" s="25"/>
      <c r="F38" s="26"/>
      <c r="G38" s="27"/>
      <c r="H38" s="24"/>
      <c r="I38" s="7"/>
    </row>
    <row r="39" spans="1:9" ht="13.5">
      <c r="A39" s="5">
        <v>9</v>
      </c>
      <c r="B39" s="21" t="s">
        <v>37</v>
      </c>
      <c r="C39" s="29">
        <v>1045175</v>
      </c>
      <c r="D39" s="32">
        <f>SUM(D40:D40)</f>
        <v>0</v>
      </c>
      <c r="E39" s="28">
        <f>(D39*100)/C39</f>
        <v>0</v>
      </c>
      <c r="F39" s="26">
        <v>0.51</v>
      </c>
      <c r="G39" s="24">
        <v>0</v>
      </c>
      <c r="H39" s="24">
        <v>0</v>
      </c>
      <c r="I39" s="7">
        <f>FLOOR(G39,0.00001)*D39</f>
        <v>0</v>
      </c>
    </row>
    <row r="40" spans="1:9" ht="13.5">
      <c r="A40" s="5"/>
      <c r="B40" s="21"/>
      <c r="C40" s="31" t="s">
        <v>55</v>
      </c>
      <c r="D40" s="29"/>
      <c r="E40" s="25"/>
      <c r="F40" s="26"/>
      <c r="G40" s="27"/>
      <c r="H40" s="24"/>
      <c r="I40" s="7"/>
    </row>
    <row r="41" spans="1:9" ht="13.5">
      <c r="A41" s="5"/>
      <c r="B41" s="21"/>
      <c r="C41" s="31"/>
      <c r="D41" s="29"/>
      <c r="E41" s="25"/>
      <c r="F41" s="26"/>
      <c r="G41" s="27"/>
      <c r="H41" s="24"/>
      <c r="I41" s="7"/>
    </row>
    <row r="42" spans="1:9" ht="13.5">
      <c r="A42" s="5">
        <v>10</v>
      </c>
      <c r="B42" s="21" t="s">
        <v>37</v>
      </c>
      <c r="C42" s="29">
        <v>2754825</v>
      </c>
      <c r="D42" s="32">
        <f>SUM(D43:D43)</f>
        <v>0</v>
      </c>
      <c r="E42" s="28">
        <f>(D42*100)/C42</f>
        <v>0</v>
      </c>
      <c r="F42" s="26">
        <v>0.51</v>
      </c>
      <c r="G42" s="24">
        <v>0</v>
      </c>
      <c r="H42" s="24">
        <v>0</v>
      </c>
      <c r="I42" s="7">
        <f>FLOOR(G42,0.00001)*D42</f>
        <v>0</v>
      </c>
    </row>
    <row r="43" spans="1:9" ht="13.5">
      <c r="A43" s="5"/>
      <c r="B43" s="21"/>
      <c r="C43" s="31" t="s">
        <v>55</v>
      </c>
      <c r="D43" s="29"/>
      <c r="E43" s="25"/>
      <c r="F43" s="26"/>
      <c r="G43" s="27"/>
      <c r="H43" s="24"/>
      <c r="I43" s="7"/>
    </row>
    <row r="44" spans="1:9" ht="13.5">
      <c r="A44" s="5"/>
      <c r="B44" s="21"/>
      <c r="C44" s="31"/>
      <c r="D44" s="29"/>
      <c r="E44" s="25"/>
      <c r="F44" s="26"/>
      <c r="G44" s="27"/>
      <c r="H44" s="24"/>
      <c r="I44" s="7"/>
    </row>
    <row r="45" spans="1:9" ht="13.5">
      <c r="A45" s="5">
        <v>11</v>
      </c>
      <c r="B45" s="21" t="s">
        <v>42</v>
      </c>
      <c r="C45" s="29">
        <v>2376000</v>
      </c>
      <c r="D45" s="32">
        <f>SUM(D46:D46)</f>
        <v>500000</v>
      </c>
      <c r="E45" s="28">
        <f>(D45*100)/C45</f>
        <v>21.043771043771045</v>
      </c>
      <c r="F45" s="26">
        <v>0.468</v>
      </c>
      <c r="G45" s="26">
        <v>0.468</v>
      </c>
      <c r="H45" s="24">
        <f>(G45*100)/F45-100</f>
        <v>0</v>
      </c>
      <c r="I45" s="7">
        <f>FLOOR(G45,0.00001)*D45</f>
        <v>234000</v>
      </c>
    </row>
    <row r="46" spans="1:9" ht="13.5">
      <c r="A46" s="5"/>
      <c r="B46" s="21"/>
      <c r="C46" s="31" t="s">
        <v>56</v>
      </c>
      <c r="D46" s="29">
        <v>500000</v>
      </c>
      <c r="E46" s="25"/>
      <c r="F46" s="26"/>
      <c r="G46" s="27"/>
      <c r="H46" s="24"/>
      <c r="I46" s="7"/>
    </row>
    <row r="47" spans="1:9" ht="13.5">
      <c r="A47" s="5"/>
      <c r="B47" s="21"/>
      <c r="C47" s="31"/>
      <c r="D47" s="29"/>
      <c r="E47" s="25"/>
      <c r="F47" s="26"/>
      <c r="G47" s="27"/>
      <c r="H47" s="24"/>
      <c r="I47" s="7"/>
    </row>
    <row r="48" spans="1:9" ht="13.5">
      <c r="A48" s="5">
        <v>12</v>
      </c>
      <c r="B48" s="21" t="s">
        <v>42</v>
      </c>
      <c r="C48" s="29">
        <v>2700000</v>
      </c>
      <c r="D48" s="32">
        <f>SUM(D49:D49)</f>
        <v>1000000</v>
      </c>
      <c r="E48" s="28">
        <f>(D48*100)/C48</f>
        <v>37.03703703703704</v>
      </c>
      <c r="F48" s="26">
        <v>0.51</v>
      </c>
      <c r="G48" s="26">
        <v>0.51</v>
      </c>
      <c r="H48" s="24">
        <f>(G48*100)/F48-100</f>
        <v>0</v>
      </c>
      <c r="I48" s="7">
        <f>FLOOR(G48,0.00001)*D48</f>
        <v>510000</v>
      </c>
    </row>
    <row r="49" spans="1:9" ht="13.5">
      <c r="A49" s="5"/>
      <c r="B49" s="21"/>
      <c r="C49" s="31" t="s">
        <v>56</v>
      </c>
      <c r="D49" s="29">
        <v>1000000</v>
      </c>
      <c r="E49" s="25"/>
      <c r="F49" s="26"/>
      <c r="G49" s="27"/>
      <c r="H49" s="24"/>
      <c r="I49" s="7"/>
    </row>
    <row r="50" spans="1:9" ht="13.5">
      <c r="A50" s="5"/>
      <c r="B50" s="21"/>
      <c r="C50" s="31"/>
      <c r="D50" s="29"/>
      <c r="E50" s="25"/>
      <c r="F50" s="26"/>
      <c r="G50" s="27"/>
      <c r="H50" s="24"/>
      <c r="I50" s="7"/>
    </row>
    <row r="51" spans="1:9" ht="13.5">
      <c r="A51" s="5">
        <v>13</v>
      </c>
      <c r="B51" s="21" t="s">
        <v>21</v>
      </c>
      <c r="C51" s="29">
        <v>2470000</v>
      </c>
      <c r="D51" s="32">
        <f>SUM(D52:D52)</f>
        <v>0</v>
      </c>
      <c r="E51" s="28">
        <f>(D51*100)/C51</f>
        <v>0</v>
      </c>
      <c r="F51" s="26">
        <v>0.51</v>
      </c>
      <c r="G51" s="24">
        <v>0</v>
      </c>
      <c r="H51" s="24">
        <v>0</v>
      </c>
      <c r="I51" s="7">
        <f>FLOOR(G51,0.00001)*D51</f>
        <v>0</v>
      </c>
    </row>
    <row r="52" spans="1:9" ht="13.5">
      <c r="A52" s="5"/>
      <c r="B52" s="21"/>
      <c r="C52" s="31" t="s">
        <v>55</v>
      </c>
      <c r="D52" s="29"/>
      <c r="E52" s="25"/>
      <c r="F52" s="26"/>
      <c r="G52" s="27"/>
      <c r="H52" s="24"/>
      <c r="I52" s="7"/>
    </row>
    <row r="53" spans="1:9" ht="13.5">
      <c r="A53" s="5"/>
      <c r="B53" s="21"/>
      <c r="C53" s="31"/>
      <c r="D53" s="29"/>
      <c r="E53" s="25"/>
      <c r="F53" s="26"/>
      <c r="G53" s="27"/>
      <c r="H53" s="24"/>
      <c r="I53" s="7"/>
    </row>
    <row r="54" spans="1:9" ht="13.5">
      <c r="A54" s="11"/>
      <c r="B54" s="14" t="s">
        <v>14</v>
      </c>
      <c r="C54" s="30">
        <f>SUM(C29:C53)</f>
        <v>32369261</v>
      </c>
      <c r="D54" s="33">
        <f>SUM(D29,D32,D35,D39,D42,D45,D48,D51)</f>
        <v>6000000</v>
      </c>
      <c r="E54" s="22">
        <f>(D54*100)/C54</f>
        <v>18.53610436148048</v>
      </c>
      <c r="F54" s="17"/>
      <c r="G54" s="17"/>
      <c r="H54" s="12"/>
      <c r="I54" s="23">
        <f>SUM(I29:I53)</f>
        <v>2850000</v>
      </c>
    </row>
    <row r="55" ht="12.75">
      <c r="C55" s="13"/>
    </row>
    <row r="56" spans="1:9" ht="13.5">
      <c r="A56" s="35" t="s">
        <v>26</v>
      </c>
      <c r="B56" s="36"/>
      <c r="C56" s="36"/>
      <c r="D56" s="36"/>
      <c r="E56" s="36"/>
      <c r="F56" s="36"/>
      <c r="G56" s="36"/>
      <c r="H56" s="36"/>
      <c r="I56" s="37"/>
    </row>
    <row r="57" spans="1:9" ht="13.5">
      <c r="A57" s="9"/>
      <c r="B57" s="9"/>
      <c r="C57" s="9"/>
      <c r="D57" s="9"/>
      <c r="E57" s="9"/>
      <c r="F57" s="9"/>
      <c r="G57" s="9"/>
      <c r="H57" s="9"/>
      <c r="I57" s="10"/>
    </row>
    <row r="58" spans="1:9" ht="13.5">
      <c r="A58" s="5">
        <v>14</v>
      </c>
      <c r="B58" s="21" t="s">
        <v>27</v>
      </c>
      <c r="C58" s="29">
        <v>1107000</v>
      </c>
      <c r="D58" s="32">
        <f>SUM(D59:D59)</f>
        <v>0</v>
      </c>
      <c r="E58" s="28">
        <f>(D58*100)/C58</f>
        <v>0</v>
      </c>
      <c r="F58" s="26">
        <v>0.48</v>
      </c>
      <c r="G58" s="24">
        <v>0</v>
      </c>
      <c r="H58" s="24">
        <v>0</v>
      </c>
      <c r="I58" s="7">
        <f>FLOOR(G58,0.00001)*D58</f>
        <v>0</v>
      </c>
    </row>
    <row r="59" spans="1:9" ht="13.5">
      <c r="A59" s="5"/>
      <c r="B59" s="21"/>
      <c r="C59" s="31" t="s">
        <v>55</v>
      </c>
      <c r="D59" s="29"/>
      <c r="E59" s="25"/>
      <c r="F59" s="26"/>
      <c r="G59" s="27"/>
      <c r="H59" s="24"/>
      <c r="I59" s="7"/>
    </row>
    <row r="60" spans="1:9" ht="13.5">
      <c r="A60" s="5"/>
      <c r="B60" s="21"/>
      <c r="C60" s="6"/>
      <c r="D60" s="18"/>
      <c r="E60" s="25"/>
      <c r="F60" s="26"/>
      <c r="G60" s="27"/>
      <c r="H60" s="24"/>
      <c r="I60" s="7"/>
    </row>
    <row r="61" spans="1:9" ht="13.5">
      <c r="A61" s="5">
        <v>15</v>
      </c>
      <c r="B61" s="21" t="s">
        <v>27</v>
      </c>
      <c r="C61" s="29">
        <v>0</v>
      </c>
      <c r="D61" s="32">
        <f>SUM(D62:D62)</f>
        <v>0</v>
      </c>
      <c r="E61" s="24">
        <v>0</v>
      </c>
      <c r="F61" s="24">
        <v>0</v>
      </c>
      <c r="G61" s="24">
        <v>0</v>
      </c>
      <c r="H61" s="24">
        <v>0</v>
      </c>
      <c r="I61" s="7">
        <f>FLOOR(G61,0.00001)*D61</f>
        <v>0</v>
      </c>
    </row>
    <row r="62" spans="1:9" ht="13.5">
      <c r="A62" s="5"/>
      <c r="B62" s="21"/>
      <c r="C62" s="31" t="s">
        <v>39</v>
      </c>
      <c r="D62" s="29"/>
      <c r="E62" s="25"/>
      <c r="F62" s="26"/>
      <c r="G62" s="27"/>
      <c r="H62" s="24"/>
      <c r="I62" s="7"/>
    </row>
    <row r="63" spans="1:9" ht="13.5">
      <c r="A63" s="5"/>
      <c r="B63" s="21"/>
      <c r="C63" s="31"/>
      <c r="D63" s="29"/>
      <c r="E63" s="25"/>
      <c r="F63" s="26"/>
      <c r="G63" s="27"/>
      <c r="H63" s="24"/>
      <c r="I63" s="7"/>
    </row>
    <row r="64" spans="1:9" ht="13.5">
      <c r="A64" s="5">
        <v>16</v>
      </c>
      <c r="B64" s="21" t="s">
        <v>28</v>
      </c>
      <c r="C64" s="29">
        <v>4617000</v>
      </c>
      <c r="D64" s="32">
        <f>SUM(D65)</f>
        <v>0</v>
      </c>
      <c r="E64" s="28">
        <f>(D64*100)/C64</f>
        <v>0</v>
      </c>
      <c r="F64" s="26">
        <v>0.48</v>
      </c>
      <c r="G64" s="24">
        <v>0</v>
      </c>
      <c r="H64" s="24">
        <v>0</v>
      </c>
      <c r="I64" s="7">
        <f>FLOOR(G64,0.00001)*D64</f>
        <v>0</v>
      </c>
    </row>
    <row r="65" spans="1:9" ht="13.5">
      <c r="A65" s="5"/>
      <c r="B65" s="21"/>
      <c r="C65" s="31" t="s">
        <v>55</v>
      </c>
      <c r="D65" s="29"/>
      <c r="E65" s="25"/>
      <c r="F65" s="26"/>
      <c r="G65" s="27"/>
      <c r="H65" s="24"/>
      <c r="I65" s="7"/>
    </row>
    <row r="66" spans="1:9" ht="13.5">
      <c r="A66" s="5"/>
      <c r="B66" s="21"/>
      <c r="C66" s="31"/>
      <c r="D66" s="29"/>
      <c r="E66" s="25"/>
      <c r="F66" s="26"/>
      <c r="G66" s="27"/>
      <c r="H66" s="24"/>
      <c r="I66" s="7"/>
    </row>
    <row r="67" spans="1:9" ht="13.5">
      <c r="A67" s="5">
        <v>17</v>
      </c>
      <c r="B67" s="21" t="s">
        <v>28</v>
      </c>
      <c r="C67" s="29">
        <v>0</v>
      </c>
      <c r="D67" s="32">
        <f>SUM(D68)</f>
        <v>0</v>
      </c>
      <c r="E67" s="24">
        <v>0</v>
      </c>
      <c r="F67" s="24">
        <v>0</v>
      </c>
      <c r="G67" s="24">
        <v>0</v>
      </c>
      <c r="H67" s="24">
        <v>0</v>
      </c>
      <c r="I67" s="7">
        <f>FLOOR(G67,0.00001)*D67</f>
        <v>0</v>
      </c>
    </row>
    <row r="68" spans="1:9" ht="13.5">
      <c r="A68" s="5"/>
      <c r="B68" s="21"/>
      <c r="C68" s="31" t="s">
        <v>39</v>
      </c>
      <c r="D68" s="29"/>
      <c r="E68" s="25"/>
      <c r="F68" s="26"/>
      <c r="G68" s="27"/>
      <c r="H68" s="24"/>
      <c r="I68" s="7"/>
    </row>
    <row r="69" spans="1:9" ht="13.5">
      <c r="A69" s="5"/>
      <c r="B69" s="21"/>
      <c r="C69" s="31"/>
      <c r="D69" s="29"/>
      <c r="E69" s="25"/>
      <c r="F69" s="26"/>
      <c r="G69" s="27"/>
      <c r="H69" s="24"/>
      <c r="I69" s="7"/>
    </row>
    <row r="70" spans="1:9" ht="13.5">
      <c r="A70" s="5">
        <v>18</v>
      </c>
      <c r="B70" s="21" t="s">
        <v>43</v>
      </c>
      <c r="C70" s="29">
        <v>4428000</v>
      </c>
      <c r="D70" s="32">
        <f>SUM(D71:D72)</f>
        <v>4428000</v>
      </c>
      <c r="E70" s="28">
        <f>(D70*100)/C70</f>
        <v>100</v>
      </c>
      <c r="F70" s="26">
        <v>0.399</v>
      </c>
      <c r="G70" s="26">
        <v>0.399</v>
      </c>
      <c r="H70" s="24">
        <f>(G70*100)/F70-100</f>
        <v>0</v>
      </c>
      <c r="I70" s="7">
        <f>FLOOR(G70,0.00001)*D70</f>
        <v>1766772</v>
      </c>
    </row>
    <row r="71" spans="1:9" ht="13.5">
      <c r="A71" s="5"/>
      <c r="B71" s="21"/>
      <c r="C71" s="31" t="s">
        <v>58</v>
      </c>
      <c r="D71" s="29">
        <v>250000</v>
      </c>
      <c r="E71" s="25"/>
      <c r="F71" s="26"/>
      <c r="G71" s="27"/>
      <c r="H71" s="24"/>
      <c r="I71" s="7"/>
    </row>
    <row r="72" spans="1:9" ht="13.5">
      <c r="A72" s="5"/>
      <c r="B72" s="21"/>
      <c r="C72" s="31" t="s">
        <v>59</v>
      </c>
      <c r="D72" s="29">
        <v>4178000</v>
      </c>
      <c r="E72" s="25"/>
      <c r="F72" s="26"/>
      <c r="G72" s="27"/>
      <c r="H72" s="24"/>
      <c r="I72" s="7"/>
    </row>
    <row r="73" spans="1:9" ht="13.5">
      <c r="A73" s="5"/>
      <c r="B73" s="21"/>
      <c r="C73" s="31"/>
      <c r="D73" s="29"/>
      <c r="E73" s="25"/>
      <c r="F73" s="26"/>
      <c r="G73" s="27"/>
      <c r="H73" s="24"/>
      <c r="I73" s="7"/>
    </row>
    <row r="74" spans="1:9" ht="13.5">
      <c r="A74" s="5">
        <v>19</v>
      </c>
      <c r="B74" s="21" t="s">
        <v>44</v>
      </c>
      <c r="C74" s="29">
        <v>6109630</v>
      </c>
      <c r="D74" s="32">
        <f>SUM(D75:D75)</f>
        <v>6109630</v>
      </c>
      <c r="E74" s="28">
        <f>(D74*100)/C74</f>
        <v>100</v>
      </c>
      <c r="F74" s="26">
        <v>0.441</v>
      </c>
      <c r="G74" s="26">
        <v>0.441</v>
      </c>
      <c r="H74" s="24">
        <f>(G74*100)/F74-100</f>
        <v>0</v>
      </c>
      <c r="I74" s="7">
        <f>FLOOR(G74,0.00001)*D74</f>
        <v>2694346.8300000005</v>
      </c>
    </row>
    <row r="75" spans="1:9" ht="13.5">
      <c r="A75" s="5"/>
      <c r="B75" s="21"/>
      <c r="C75" s="31" t="s">
        <v>59</v>
      </c>
      <c r="D75" s="29">
        <v>6109630</v>
      </c>
      <c r="E75" s="25"/>
      <c r="F75" s="26"/>
      <c r="G75" s="27"/>
      <c r="H75" s="24"/>
      <c r="I75" s="7"/>
    </row>
    <row r="76" spans="1:9" ht="13.5">
      <c r="A76" s="5"/>
      <c r="B76" s="21"/>
      <c r="C76" s="31"/>
      <c r="D76" s="29"/>
      <c r="E76" s="25"/>
      <c r="F76" s="26"/>
      <c r="G76" s="27"/>
      <c r="H76" s="24"/>
      <c r="I76" s="7"/>
    </row>
    <row r="77" spans="1:9" ht="13.5">
      <c r="A77" s="5">
        <v>20</v>
      </c>
      <c r="B77" s="21" t="s">
        <v>44</v>
      </c>
      <c r="C77" s="29">
        <v>2503370</v>
      </c>
      <c r="D77" s="32">
        <f>SUM(D78:D79)</f>
        <v>2503370</v>
      </c>
      <c r="E77" s="28">
        <f>(D77*100)/C77</f>
        <v>100</v>
      </c>
      <c r="F77" s="26">
        <v>0.441</v>
      </c>
      <c r="G77" s="26">
        <v>0.441</v>
      </c>
      <c r="H77" s="24">
        <f>(G77*100)/F77-100</f>
        <v>0</v>
      </c>
      <c r="I77" s="7">
        <f>FLOOR(G77,0.00001)*D77</f>
        <v>1103986.1700000002</v>
      </c>
    </row>
    <row r="78" spans="1:9" ht="13.5">
      <c r="A78" s="5"/>
      <c r="B78" s="21"/>
      <c r="C78" s="31" t="s">
        <v>57</v>
      </c>
      <c r="D78" s="29">
        <v>1000000</v>
      </c>
      <c r="E78" s="25"/>
      <c r="F78" s="26"/>
      <c r="G78" s="27"/>
      <c r="H78" s="24"/>
      <c r="I78" s="7"/>
    </row>
    <row r="79" spans="1:9" ht="13.5">
      <c r="A79" s="5"/>
      <c r="B79" s="21"/>
      <c r="C79" s="31" t="s">
        <v>59</v>
      </c>
      <c r="D79" s="29">
        <v>1503370</v>
      </c>
      <c r="E79" s="25"/>
      <c r="F79" s="26"/>
      <c r="G79" s="27"/>
      <c r="H79" s="24"/>
      <c r="I79" s="7"/>
    </row>
    <row r="80" spans="1:9" ht="13.5">
      <c r="A80" s="5"/>
      <c r="B80" s="21"/>
      <c r="C80" s="31"/>
      <c r="D80" s="29"/>
      <c r="E80" s="25"/>
      <c r="F80" s="26"/>
      <c r="G80" s="27"/>
      <c r="H80" s="24"/>
      <c r="I80" s="7"/>
    </row>
    <row r="81" spans="1:9" ht="13.5">
      <c r="A81" s="5">
        <v>21</v>
      </c>
      <c r="B81" s="21" t="s">
        <v>45</v>
      </c>
      <c r="C81" s="29">
        <v>2862000</v>
      </c>
      <c r="D81" s="32">
        <f>SUM(D82)</f>
        <v>0</v>
      </c>
      <c r="E81" s="28">
        <f>(D81*100)/C81</f>
        <v>0</v>
      </c>
      <c r="F81" s="26">
        <v>0.48</v>
      </c>
      <c r="G81" s="24">
        <v>0</v>
      </c>
      <c r="H81" s="24">
        <v>0</v>
      </c>
      <c r="I81" s="7">
        <f>FLOOR(G81,0.00001)*D81</f>
        <v>0</v>
      </c>
    </row>
    <row r="82" spans="1:9" ht="13.5">
      <c r="A82" s="5"/>
      <c r="B82" s="21"/>
      <c r="C82" s="31" t="s">
        <v>55</v>
      </c>
      <c r="D82" s="29"/>
      <c r="E82" s="25"/>
      <c r="F82" s="26"/>
      <c r="G82" s="27"/>
      <c r="H82" s="24"/>
      <c r="I82" s="7"/>
    </row>
    <row r="83" spans="1:9" ht="13.5">
      <c r="A83" s="5"/>
      <c r="B83" s="21"/>
      <c r="C83" s="31"/>
      <c r="D83" s="29"/>
      <c r="E83" s="25"/>
      <c r="F83" s="26"/>
      <c r="G83" s="27"/>
      <c r="H83" s="24"/>
      <c r="I83" s="7"/>
    </row>
    <row r="84" spans="1:9" ht="13.5">
      <c r="A84" s="5">
        <v>22</v>
      </c>
      <c r="B84" s="21" t="s">
        <v>46</v>
      </c>
      <c r="C84" s="29">
        <v>1728000</v>
      </c>
      <c r="D84" s="32">
        <f>SUM(D85:D85)</f>
        <v>500000</v>
      </c>
      <c r="E84" s="28">
        <f>(D84*100)/C84</f>
        <v>28.935185185185187</v>
      </c>
      <c r="F84" s="26">
        <v>0.48</v>
      </c>
      <c r="G84" s="26">
        <v>0.48</v>
      </c>
      <c r="H84" s="24">
        <f>(G84*100)/F84-100</f>
        <v>0</v>
      </c>
      <c r="I84" s="7">
        <f>FLOOR(G84,0.00001)*D84</f>
        <v>240000.00000000003</v>
      </c>
    </row>
    <row r="85" spans="1:9" ht="13.5">
      <c r="A85" s="5"/>
      <c r="B85" s="21"/>
      <c r="C85" s="31" t="s">
        <v>59</v>
      </c>
      <c r="D85" s="29">
        <v>500000</v>
      </c>
      <c r="E85" s="25"/>
      <c r="F85" s="26"/>
      <c r="G85" s="27"/>
      <c r="H85" s="24"/>
      <c r="I85" s="7"/>
    </row>
    <row r="86" spans="1:9" ht="13.5">
      <c r="A86" s="5"/>
      <c r="B86" s="21"/>
      <c r="C86" s="31"/>
      <c r="D86" s="29"/>
      <c r="E86" s="25"/>
      <c r="F86" s="26"/>
      <c r="G86" s="27"/>
      <c r="H86" s="24"/>
      <c r="I86" s="7"/>
    </row>
    <row r="87" spans="1:9" ht="13.5">
      <c r="A87" s="5">
        <v>23</v>
      </c>
      <c r="B87" s="21" t="s">
        <v>47</v>
      </c>
      <c r="C87" s="29">
        <v>891000</v>
      </c>
      <c r="D87" s="32">
        <f>SUM(D88:D88)</f>
        <v>891000</v>
      </c>
      <c r="E87" s="28">
        <f>(D87*100)/C87</f>
        <v>100</v>
      </c>
      <c r="F87" s="26">
        <v>0.441</v>
      </c>
      <c r="G87" s="26">
        <v>0.443</v>
      </c>
      <c r="H87" s="24">
        <f>(G87*100)/F87-100</f>
        <v>0.4535147392290213</v>
      </c>
      <c r="I87" s="7">
        <f>FLOOR(G87,0.00001)*D87</f>
        <v>394713.00000000006</v>
      </c>
    </row>
    <row r="88" spans="1:9" ht="13.5">
      <c r="A88" s="5"/>
      <c r="B88" s="21"/>
      <c r="C88" s="31" t="s">
        <v>59</v>
      </c>
      <c r="D88" s="29">
        <v>891000</v>
      </c>
      <c r="E88" s="25"/>
      <c r="F88" s="26"/>
      <c r="G88" s="27"/>
      <c r="H88" s="24"/>
      <c r="I88" s="7"/>
    </row>
    <row r="89" spans="1:9" ht="13.5">
      <c r="A89" s="5"/>
      <c r="B89" s="21"/>
      <c r="C89" s="31"/>
      <c r="D89" s="29"/>
      <c r="E89" s="25"/>
      <c r="F89" s="26"/>
      <c r="G89" s="27"/>
      <c r="H89" s="24"/>
      <c r="I89" s="7"/>
    </row>
    <row r="90" spans="1:9" ht="13.5">
      <c r="A90" s="5">
        <v>24</v>
      </c>
      <c r="B90" s="21" t="s">
        <v>47</v>
      </c>
      <c r="C90" s="29">
        <v>1728000</v>
      </c>
      <c r="D90" s="32">
        <f>SUM(D91:D91)</f>
        <v>500000</v>
      </c>
      <c r="E90" s="28">
        <f>(D90*100)/C90</f>
        <v>28.935185185185187</v>
      </c>
      <c r="F90" s="26">
        <v>0.48</v>
      </c>
      <c r="G90" s="26">
        <v>0.48</v>
      </c>
      <c r="H90" s="24">
        <f>(G90*100)/F90-100</f>
        <v>0</v>
      </c>
      <c r="I90" s="7">
        <f>FLOOR(G90,0.00001)*D90</f>
        <v>240000.00000000003</v>
      </c>
    </row>
    <row r="91" spans="1:9" ht="13.5">
      <c r="A91" s="5"/>
      <c r="B91" s="21"/>
      <c r="C91" s="31" t="s">
        <v>59</v>
      </c>
      <c r="D91" s="29">
        <v>500000</v>
      </c>
      <c r="E91" s="25"/>
      <c r="F91" s="26"/>
      <c r="G91" s="27"/>
      <c r="H91" s="24"/>
      <c r="I91" s="7"/>
    </row>
    <row r="92" spans="1:9" ht="13.5">
      <c r="A92" s="5"/>
      <c r="B92" s="21"/>
      <c r="C92" s="31"/>
      <c r="D92" s="29"/>
      <c r="E92" s="25"/>
      <c r="F92" s="26"/>
      <c r="G92" s="27"/>
      <c r="H92" s="24"/>
      <c r="I92" s="7"/>
    </row>
    <row r="93" spans="1:9" ht="13.5">
      <c r="A93" s="5">
        <v>25</v>
      </c>
      <c r="B93" s="21" t="s">
        <v>48</v>
      </c>
      <c r="C93" s="29">
        <v>648000</v>
      </c>
      <c r="D93" s="32">
        <f>SUM(D94:D94)</f>
        <v>648000</v>
      </c>
      <c r="E93" s="28">
        <f>(D93*100)/C93</f>
        <v>100</v>
      </c>
      <c r="F93" s="26">
        <v>0.441</v>
      </c>
      <c r="G93" s="26">
        <v>0.454</v>
      </c>
      <c r="H93" s="24">
        <f>(G93*100)/F93-100</f>
        <v>2.94784580498866</v>
      </c>
      <c r="I93" s="7">
        <f>FLOOR(G93,0.00001)*D93</f>
        <v>294192</v>
      </c>
    </row>
    <row r="94" spans="1:9" ht="13.5">
      <c r="A94" s="5"/>
      <c r="B94" s="21"/>
      <c r="C94" s="31" t="s">
        <v>59</v>
      </c>
      <c r="D94" s="29">
        <v>648000</v>
      </c>
      <c r="E94" s="25"/>
      <c r="F94" s="26"/>
      <c r="G94" s="27"/>
      <c r="H94" s="24"/>
      <c r="I94" s="7"/>
    </row>
    <row r="95" spans="1:9" ht="13.5">
      <c r="A95" s="5"/>
      <c r="B95" s="21"/>
      <c r="C95" s="31"/>
      <c r="D95" s="29"/>
      <c r="E95" s="25"/>
      <c r="F95" s="26"/>
      <c r="G95" s="27"/>
      <c r="H95" s="24"/>
      <c r="I95" s="7"/>
    </row>
    <row r="96" spans="1:9" ht="13.5">
      <c r="A96" s="5">
        <v>26</v>
      </c>
      <c r="B96" s="21" t="s">
        <v>49</v>
      </c>
      <c r="C96" s="29">
        <v>1161000</v>
      </c>
      <c r="D96" s="32">
        <f>SUM(D97:D97)</f>
        <v>1161000</v>
      </c>
      <c r="E96" s="28">
        <f>(D96*100)/C96</f>
        <v>100</v>
      </c>
      <c r="F96" s="26">
        <v>0.441</v>
      </c>
      <c r="G96" s="26">
        <v>0.454</v>
      </c>
      <c r="H96" s="24">
        <f>(G96*100)/F96-100</f>
        <v>2.94784580498866</v>
      </c>
      <c r="I96" s="7">
        <f>FLOOR(G96,0.00001)*D96</f>
        <v>527094</v>
      </c>
    </row>
    <row r="97" spans="1:9" ht="13.5">
      <c r="A97" s="5"/>
      <c r="B97" s="21"/>
      <c r="C97" s="31" t="s">
        <v>59</v>
      </c>
      <c r="D97" s="29">
        <v>1161000</v>
      </c>
      <c r="E97" s="25"/>
      <c r="F97" s="26"/>
      <c r="G97" s="27"/>
      <c r="H97" s="24"/>
      <c r="I97" s="7"/>
    </row>
    <row r="98" spans="1:9" ht="13.5">
      <c r="A98" s="5"/>
      <c r="B98" s="21"/>
      <c r="C98" s="31"/>
      <c r="D98" s="29"/>
      <c r="E98" s="25"/>
      <c r="F98" s="26"/>
      <c r="G98" s="27"/>
      <c r="H98" s="24"/>
      <c r="I98" s="7"/>
    </row>
    <row r="99" spans="1:9" ht="13.5">
      <c r="A99" s="5">
        <v>27</v>
      </c>
      <c r="B99" s="21" t="s">
        <v>49</v>
      </c>
      <c r="C99" s="29">
        <v>4000000</v>
      </c>
      <c r="D99" s="32">
        <f>SUM(D100:D100)</f>
        <v>500000</v>
      </c>
      <c r="E99" s="28">
        <f>(D99*100)/C99</f>
        <v>12.5</v>
      </c>
      <c r="F99" s="26">
        <v>0.48</v>
      </c>
      <c r="G99" s="26">
        <v>0.48</v>
      </c>
      <c r="H99" s="24">
        <f>(G99*100)/F99-100</f>
        <v>0</v>
      </c>
      <c r="I99" s="7">
        <f>FLOOR(G99,0.00001)*D99</f>
        <v>240000.00000000003</v>
      </c>
    </row>
    <row r="100" spans="1:9" ht="13.5">
      <c r="A100" s="5"/>
      <c r="B100" s="21"/>
      <c r="C100" s="31" t="s">
        <v>57</v>
      </c>
      <c r="D100" s="29">
        <v>500000</v>
      </c>
      <c r="E100" s="25"/>
      <c r="F100" s="26"/>
      <c r="G100" s="27"/>
      <c r="H100" s="24"/>
      <c r="I100" s="7"/>
    </row>
    <row r="101" spans="1:9" ht="13.5">
      <c r="A101" s="5"/>
      <c r="B101" s="21"/>
      <c r="C101" s="31"/>
      <c r="D101" s="29"/>
      <c r="E101" s="25"/>
      <c r="F101" s="26"/>
      <c r="G101" s="27"/>
      <c r="H101" s="24"/>
      <c r="I101" s="7"/>
    </row>
    <row r="102" spans="1:9" ht="13.5">
      <c r="A102" s="5">
        <v>28</v>
      </c>
      <c r="B102" s="21" t="s">
        <v>50</v>
      </c>
      <c r="C102" s="29">
        <v>432000</v>
      </c>
      <c r="D102" s="32">
        <f>SUM(D103:D103)</f>
        <v>432000</v>
      </c>
      <c r="E102" s="28">
        <f>(D102*100)/C102</f>
        <v>100</v>
      </c>
      <c r="F102" s="26">
        <v>0.371</v>
      </c>
      <c r="G102" s="26">
        <v>0.371</v>
      </c>
      <c r="H102" s="24">
        <f>(G102*100)/F102-100</f>
        <v>0</v>
      </c>
      <c r="I102" s="7">
        <f>FLOOR(G102,0.00001)*D102</f>
        <v>160272.00000000003</v>
      </c>
    </row>
    <row r="103" spans="1:9" ht="13.5">
      <c r="A103" s="5"/>
      <c r="B103" s="21"/>
      <c r="C103" s="31" t="s">
        <v>59</v>
      </c>
      <c r="D103" s="29">
        <v>432000</v>
      </c>
      <c r="E103" s="25"/>
      <c r="F103" s="26"/>
      <c r="G103" s="27"/>
      <c r="H103" s="24"/>
      <c r="I103" s="7"/>
    </row>
    <row r="104" spans="1:9" ht="13.5">
      <c r="A104" s="5"/>
      <c r="B104" s="21"/>
      <c r="C104" s="31"/>
      <c r="D104" s="29"/>
      <c r="E104" s="25"/>
      <c r="F104" s="26"/>
      <c r="G104" s="27"/>
      <c r="H104" s="24"/>
      <c r="I104" s="7"/>
    </row>
    <row r="105" spans="1:9" ht="13.5">
      <c r="A105" s="5">
        <v>29</v>
      </c>
      <c r="B105" s="21" t="s">
        <v>38</v>
      </c>
      <c r="C105" s="29">
        <v>2997000</v>
      </c>
      <c r="D105" s="32">
        <f>SUM(D106:D106)</f>
        <v>2997000</v>
      </c>
      <c r="E105" s="28">
        <f>(D105*100)/C105</f>
        <v>100</v>
      </c>
      <c r="F105" s="26">
        <v>0.399</v>
      </c>
      <c r="G105" s="26">
        <v>0.399</v>
      </c>
      <c r="H105" s="24">
        <f>(G105*100)/F105-100</f>
        <v>0</v>
      </c>
      <c r="I105" s="7">
        <f>FLOOR(G105,0.00001)*D105</f>
        <v>1195803</v>
      </c>
    </row>
    <row r="106" spans="1:9" ht="13.5">
      <c r="A106" s="5"/>
      <c r="B106" s="21"/>
      <c r="C106" s="31" t="s">
        <v>59</v>
      </c>
      <c r="D106" s="29">
        <v>2997000</v>
      </c>
      <c r="E106" s="25"/>
      <c r="F106" s="26"/>
      <c r="G106" s="27"/>
      <c r="H106" s="24"/>
      <c r="I106" s="7"/>
    </row>
    <row r="107" spans="1:9" ht="13.5">
      <c r="A107" s="5"/>
      <c r="B107" s="21"/>
      <c r="C107" s="31"/>
      <c r="D107" s="29"/>
      <c r="E107" s="25"/>
      <c r="F107" s="26"/>
      <c r="G107" s="27"/>
      <c r="H107" s="24"/>
      <c r="I107" s="7"/>
    </row>
    <row r="108" spans="1:9" ht="13.5">
      <c r="A108" s="5">
        <v>30</v>
      </c>
      <c r="B108" s="21" t="s">
        <v>51</v>
      </c>
      <c r="C108" s="29">
        <v>999000</v>
      </c>
      <c r="D108" s="32">
        <f>SUM(D109:D109)</f>
        <v>999000</v>
      </c>
      <c r="E108" s="28">
        <f>(D108*100)/C108</f>
        <v>100</v>
      </c>
      <c r="F108" s="26">
        <v>0.399</v>
      </c>
      <c r="G108" s="26">
        <v>0.399</v>
      </c>
      <c r="H108" s="24">
        <f>(G108*100)/F108-100</f>
        <v>0</v>
      </c>
      <c r="I108" s="7">
        <f>FLOOR(G108,0.00001)*D108</f>
        <v>398601</v>
      </c>
    </row>
    <row r="109" spans="1:9" ht="13.5">
      <c r="A109" s="5"/>
      <c r="B109" s="21"/>
      <c r="C109" s="31" t="s">
        <v>59</v>
      </c>
      <c r="D109" s="29">
        <v>999000</v>
      </c>
      <c r="E109" s="25"/>
      <c r="F109" s="26"/>
      <c r="G109" s="27"/>
      <c r="H109" s="24"/>
      <c r="I109" s="7"/>
    </row>
    <row r="110" spans="1:9" ht="13.5">
      <c r="A110" s="5"/>
      <c r="B110" s="21"/>
      <c r="C110" s="31"/>
      <c r="D110" s="29"/>
      <c r="E110" s="25"/>
      <c r="F110" s="26"/>
      <c r="G110" s="27"/>
      <c r="H110" s="24"/>
      <c r="I110" s="7"/>
    </row>
    <row r="111" spans="1:9" ht="13.5">
      <c r="A111" s="5">
        <v>31</v>
      </c>
      <c r="B111" s="21" t="s">
        <v>52</v>
      </c>
      <c r="C111" s="29">
        <v>169354</v>
      </c>
      <c r="D111" s="32">
        <f>SUM(D112:D112)</f>
        <v>169354</v>
      </c>
      <c r="E111" s="28">
        <f>(D111*100)/C111</f>
        <v>100</v>
      </c>
      <c r="F111" s="26">
        <v>0.399</v>
      </c>
      <c r="G111" s="26">
        <v>0.435</v>
      </c>
      <c r="H111" s="24">
        <f>(G111*100)/F111-100</f>
        <v>9.022556390977442</v>
      </c>
      <c r="I111" s="7">
        <f>FLOOR(G111,0.00001)*D111</f>
        <v>73668.99</v>
      </c>
    </row>
    <row r="112" spans="1:9" ht="13.5">
      <c r="A112" s="5"/>
      <c r="B112" s="21"/>
      <c r="C112" s="31" t="s">
        <v>59</v>
      </c>
      <c r="D112" s="29">
        <v>169354</v>
      </c>
      <c r="E112" s="25"/>
      <c r="F112" s="26"/>
      <c r="G112" s="27"/>
      <c r="H112" s="24"/>
      <c r="I112" s="7"/>
    </row>
    <row r="113" spans="1:9" ht="13.5">
      <c r="A113" s="5"/>
      <c r="B113" s="21"/>
      <c r="C113" s="31"/>
      <c r="D113" s="29"/>
      <c r="E113" s="25"/>
      <c r="F113" s="26"/>
      <c r="G113" s="27"/>
      <c r="H113" s="24"/>
      <c r="I113" s="7"/>
    </row>
    <row r="114" spans="1:9" ht="13.5">
      <c r="A114" s="5">
        <v>32</v>
      </c>
      <c r="B114" s="21" t="s">
        <v>53</v>
      </c>
      <c r="C114" s="29">
        <v>1593000</v>
      </c>
      <c r="D114" s="32">
        <f>SUM(D115:D115)</f>
        <v>1593000</v>
      </c>
      <c r="E114" s="28">
        <f>(D114*100)/C114</f>
        <v>100</v>
      </c>
      <c r="F114" s="26">
        <v>0.399</v>
      </c>
      <c r="G114" s="26">
        <v>0.438</v>
      </c>
      <c r="H114" s="24">
        <f>(G114*100)/F114-100</f>
        <v>9.77443609022555</v>
      </c>
      <c r="I114" s="7">
        <f>FLOOR(G114,0.00001)*D114</f>
        <v>697734.0000000001</v>
      </c>
    </row>
    <row r="115" spans="1:9" ht="13.5">
      <c r="A115" s="5"/>
      <c r="B115" s="21"/>
      <c r="C115" s="31" t="s">
        <v>59</v>
      </c>
      <c r="D115" s="29">
        <v>1593000</v>
      </c>
      <c r="E115" s="25"/>
      <c r="F115" s="26"/>
      <c r="G115" s="27"/>
      <c r="H115" s="24"/>
      <c r="I115" s="7"/>
    </row>
    <row r="116" spans="1:9" ht="13.5">
      <c r="A116" s="5"/>
      <c r="B116" s="21"/>
      <c r="C116" s="31"/>
      <c r="D116" s="29"/>
      <c r="E116" s="25"/>
      <c r="F116" s="26"/>
      <c r="G116" s="27"/>
      <c r="H116" s="24"/>
      <c r="I116" s="7"/>
    </row>
    <row r="117" spans="1:9" ht="13.5">
      <c r="A117" s="5">
        <v>33</v>
      </c>
      <c r="B117" s="21" t="s">
        <v>29</v>
      </c>
      <c r="C117" s="29">
        <v>2646000</v>
      </c>
      <c r="D117" s="32">
        <f>SUM(D118:D118)</f>
        <v>2646000</v>
      </c>
      <c r="E117" s="28">
        <f>(D117*100)/C117</f>
        <v>100</v>
      </c>
      <c r="F117" s="26">
        <v>0.399</v>
      </c>
      <c r="G117" s="26">
        <v>0.399</v>
      </c>
      <c r="H117" s="24">
        <f>(G117*100)/F117-100</f>
        <v>0</v>
      </c>
      <c r="I117" s="7">
        <f>FLOOR(G117,0.00001)*D117</f>
        <v>1055754</v>
      </c>
    </row>
    <row r="118" spans="1:9" ht="13.5">
      <c r="A118" s="5"/>
      <c r="B118" s="21"/>
      <c r="C118" s="31" t="s">
        <v>59</v>
      </c>
      <c r="D118" s="29">
        <v>2646000</v>
      </c>
      <c r="E118" s="25"/>
      <c r="F118" s="26"/>
      <c r="G118" s="27"/>
      <c r="H118" s="24"/>
      <c r="I118" s="7"/>
    </row>
    <row r="119" spans="1:9" ht="13.5">
      <c r="A119" s="5"/>
      <c r="B119" s="21"/>
      <c r="C119" s="31"/>
      <c r="D119" s="29"/>
      <c r="E119" s="25"/>
      <c r="F119" s="26"/>
      <c r="G119" s="27"/>
      <c r="H119" s="24"/>
      <c r="I119" s="7"/>
    </row>
    <row r="120" spans="1:9" ht="13.5">
      <c r="A120" s="5">
        <v>34</v>
      </c>
      <c r="B120" s="21" t="s">
        <v>54</v>
      </c>
      <c r="C120" s="29">
        <v>5265000</v>
      </c>
      <c r="D120" s="32">
        <f>SUM(D121:D121)</f>
        <v>5265000</v>
      </c>
      <c r="E120" s="28">
        <f>(D120*100)/C120</f>
        <v>100</v>
      </c>
      <c r="F120" s="26">
        <v>0.399</v>
      </c>
      <c r="G120" s="26">
        <v>0.399</v>
      </c>
      <c r="H120" s="24">
        <f>(G120*100)/F120-100</f>
        <v>0</v>
      </c>
      <c r="I120" s="7">
        <f>FLOOR(G120,0.00001)*D120</f>
        <v>2100735</v>
      </c>
    </row>
    <row r="121" spans="1:9" ht="13.5">
      <c r="A121" s="5"/>
      <c r="B121" s="21"/>
      <c r="C121" s="31" t="s">
        <v>59</v>
      </c>
      <c r="D121" s="29">
        <v>5265000</v>
      </c>
      <c r="E121" s="25"/>
      <c r="F121" s="26"/>
      <c r="G121" s="27"/>
      <c r="H121" s="24"/>
      <c r="I121" s="7"/>
    </row>
    <row r="122" spans="1:9" ht="13.5">
      <c r="A122" s="5"/>
      <c r="B122" s="21"/>
      <c r="C122" s="31"/>
      <c r="D122" s="29"/>
      <c r="E122" s="25"/>
      <c r="F122" s="26"/>
      <c r="G122" s="27"/>
      <c r="H122" s="24"/>
      <c r="I122" s="7"/>
    </row>
    <row r="123" spans="1:9" ht="13.5">
      <c r="A123" s="11"/>
      <c r="B123" s="14" t="s">
        <v>14</v>
      </c>
      <c r="C123" s="30">
        <f>SUM(C58:C122)</f>
        <v>45884354</v>
      </c>
      <c r="D123" s="33">
        <f>SUM(D58,D61,D64,D67,D70,D74,D77,D81,D84,D87,D90,D93,D96,D99,D102,D105,D108,D111,D114,D117,D120)</f>
        <v>31342354</v>
      </c>
      <c r="E123" s="22">
        <f>(D123*100)/C123</f>
        <v>68.30727964482185</v>
      </c>
      <c r="F123" s="17"/>
      <c r="G123" s="17"/>
      <c r="H123" s="12"/>
      <c r="I123" s="23">
        <f>SUM(I58:I122)</f>
        <v>13183671.99</v>
      </c>
    </row>
    <row r="124" ht="12.75">
      <c r="C124" s="13"/>
    </row>
    <row r="125" spans="1:9" ht="13.5">
      <c r="A125" s="35" t="s">
        <v>30</v>
      </c>
      <c r="B125" s="36"/>
      <c r="C125" s="36"/>
      <c r="D125" s="36"/>
      <c r="E125" s="36"/>
      <c r="F125" s="36"/>
      <c r="G125" s="36"/>
      <c r="H125" s="36"/>
      <c r="I125" s="37"/>
    </row>
    <row r="126" spans="1:9" ht="13.5">
      <c r="A126" s="5"/>
      <c r="B126" s="21"/>
      <c r="C126" s="31"/>
      <c r="D126" s="29"/>
      <c r="E126" s="25"/>
      <c r="F126" s="26"/>
      <c r="G126" s="27"/>
      <c r="H126" s="24"/>
      <c r="I126" s="7"/>
    </row>
    <row r="127" spans="1:9" ht="13.5">
      <c r="A127" s="5">
        <v>35</v>
      </c>
      <c r="B127" s="21" t="s">
        <v>31</v>
      </c>
      <c r="C127" s="29">
        <v>1518000</v>
      </c>
      <c r="D127" s="32">
        <f>SUM(D128:D129)</f>
        <v>1518000</v>
      </c>
      <c r="E127" s="28">
        <f>(D127*100)/C127</f>
        <v>100</v>
      </c>
      <c r="F127" s="26">
        <v>0.5415</v>
      </c>
      <c r="G127" s="26">
        <v>0.547</v>
      </c>
      <c r="H127" s="24">
        <f>(G127*100)/F127-100</f>
        <v>1.0156971375808013</v>
      </c>
      <c r="I127" s="7">
        <f>FLOOR(G127,0.00001)*D127</f>
        <v>830346.0000000001</v>
      </c>
    </row>
    <row r="128" spans="1:9" ht="13.5">
      <c r="A128" s="5"/>
      <c r="B128" s="21"/>
      <c r="C128" s="31" t="s">
        <v>60</v>
      </c>
      <c r="D128" s="29">
        <v>400000</v>
      </c>
      <c r="E128" s="25"/>
      <c r="F128" s="26"/>
      <c r="G128" s="27"/>
      <c r="H128" s="24"/>
      <c r="I128" s="7"/>
    </row>
    <row r="129" spans="1:9" ht="13.5">
      <c r="A129" s="5"/>
      <c r="B129" s="21"/>
      <c r="C129" s="31" t="s">
        <v>57</v>
      </c>
      <c r="D129" s="29">
        <v>1118000</v>
      </c>
      <c r="E129" s="25"/>
      <c r="F129" s="26"/>
      <c r="G129" s="27"/>
      <c r="H129" s="24"/>
      <c r="I129" s="7"/>
    </row>
    <row r="130" spans="1:9" ht="13.5">
      <c r="A130" s="5"/>
      <c r="B130" s="21"/>
      <c r="C130" s="31"/>
      <c r="D130" s="29"/>
      <c r="E130" s="25"/>
      <c r="F130" s="26"/>
      <c r="G130" s="27"/>
      <c r="H130" s="24"/>
      <c r="I130" s="7"/>
    </row>
    <row r="131" spans="1:9" ht="13.5">
      <c r="A131" s="5">
        <v>36</v>
      </c>
      <c r="B131" s="21" t="s">
        <v>32</v>
      </c>
      <c r="C131" s="29">
        <v>1245000</v>
      </c>
      <c r="D131" s="32">
        <f>SUM(D132)</f>
        <v>0</v>
      </c>
      <c r="E131" s="28">
        <f>(D131*100)/C131</f>
        <v>0</v>
      </c>
      <c r="F131" s="26">
        <v>0.5415</v>
      </c>
      <c r="G131" s="24">
        <v>0</v>
      </c>
      <c r="H131" s="24">
        <v>0</v>
      </c>
      <c r="I131" s="7">
        <f>FLOOR(G131,0.00001)*D131</f>
        <v>0</v>
      </c>
    </row>
    <row r="132" spans="1:9" ht="13.5">
      <c r="A132" s="5"/>
      <c r="B132" s="21"/>
      <c r="C132" s="31" t="s">
        <v>55</v>
      </c>
      <c r="D132" s="29"/>
      <c r="E132" s="25"/>
      <c r="F132" s="26"/>
      <c r="G132" s="27"/>
      <c r="H132" s="24"/>
      <c r="I132" s="7"/>
    </row>
    <row r="133" spans="1:9" ht="13.5">
      <c r="A133" s="5"/>
      <c r="B133" s="21"/>
      <c r="C133" s="31"/>
      <c r="D133" s="29"/>
      <c r="E133" s="25"/>
      <c r="F133" s="26"/>
      <c r="G133" s="27"/>
      <c r="H133" s="24"/>
      <c r="I133" s="7"/>
    </row>
    <row r="134" spans="1:9" ht="13.5">
      <c r="A134" s="5">
        <v>37</v>
      </c>
      <c r="B134" s="21" t="s">
        <v>32</v>
      </c>
      <c r="C134" s="29">
        <v>9850000</v>
      </c>
      <c r="D134" s="32">
        <f>SUM(D135)</f>
        <v>1500000</v>
      </c>
      <c r="E134" s="28">
        <f>(D134*100)/C134</f>
        <v>15.228426395939087</v>
      </c>
      <c r="F134" s="26">
        <v>0.5415</v>
      </c>
      <c r="G134" s="26">
        <v>0.5415</v>
      </c>
      <c r="H134" s="24">
        <f>(G134*100)/F134-100</f>
        <v>0</v>
      </c>
      <c r="I134" s="7">
        <f>FLOOR(G134,0.00001)*D134</f>
        <v>812250.0000000001</v>
      </c>
    </row>
    <row r="135" spans="1:9" ht="13.5">
      <c r="A135" s="5"/>
      <c r="B135" s="21"/>
      <c r="C135" s="31" t="s">
        <v>57</v>
      </c>
      <c r="D135" s="29">
        <v>1500000</v>
      </c>
      <c r="E135" s="25"/>
      <c r="F135" s="26"/>
      <c r="G135" s="27"/>
      <c r="H135" s="24"/>
      <c r="I135" s="7"/>
    </row>
    <row r="136" spans="1:9" ht="13.5">
      <c r="A136" s="5"/>
      <c r="B136" s="21"/>
      <c r="C136" s="31"/>
      <c r="D136" s="29"/>
      <c r="E136" s="25"/>
      <c r="F136" s="26"/>
      <c r="G136" s="27"/>
      <c r="H136" s="24"/>
      <c r="I136" s="7"/>
    </row>
    <row r="137" spans="1:9" ht="13.5">
      <c r="A137" s="5">
        <v>38</v>
      </c>
      <c r="B137" s="21" t="s">
        <v>32</v>
      </c>
      <c r="C137" s="29">
        <v>1644000</v>
      </c>
      <c r="D137" s="32">
        <f>SUM(D138)</f>
        <v>0</v>
      </c>
      <c r="E137" s="28">
        <f>(D137*100)/C137</f>
        <v>0</v>
      </c>
      <c r="F137" s="26">
        <v>0.5415</v>
      </c>
      <c r="G137" s="24">
        <v>0</v>
      </c>
      <c r="H137" s="24">
        <v>0</v>
      </c>
      <c r="I137" s="7">
        <f>FLOOR(G137,0.00001)*D137</f>
        <v>0</v>
      </c>
    </row>
    <row r="138" spans="1:9" ht="13.5">
      <c r="A138" s="5"/>
      <c r="B138" s="21"/>
      <c r="C138" s="31" t="s">
        <v>55</v>
      </c>
      <c r="D138" s="29"/>
      <c r="E138" s="25"/>
      <c r="F138" s="26"/>
      <c r="G138" s="27"/>
      <c r="H138" s="24"/>
      <c r="I138" s="7"/>
    </row>
    <row r="139" spans="1:9" ht="13.5">
      <c r="A139" s="5"/>
      <c r="B139" s="21"/>
      <c r="C139" s="31"/>
      <c r="D139" s="29"/>
      <c r="E139" s="25"/>
      <c r="F139" s="26"/>
      <c r="G139" s="27"/>
      <c r="H139" s="24"/>
      <c r="I139" s="7"/>
    </row>
    <row r="140" spans="1:9" ht="13.5">
      <c r="A140" s="5">
        <v>39</v>
      </c>
      <c r="B140" s="21" t="s">
        <v>33</v>
      </c>
      <c r="C140" s="29">
        <v>1806000</v>
      </c>
      <c r="D140" s="32">
        <f>SUM(D141)</f>
        <v>0</v>
      </c>
      <c r="E140" s="28">
        <f>(D140*100)/C140</f>
        <v>0</v>
      </c>
      <c r="F140" s="26">
        <v>0.5415</v>
      </c>
      <c r="G140" s="24">
        <v>0</v>
      </c>
      <c r="H140" s="24">
        <v>0</v>
      </c>
      <c r="I140" s="7">
        <f>FLOOR(G140,0.00001)*D140</f>
        <v>0</v>
      </c>
    </row>
    <row r="141" spans="1:9" ht="13.5">
      <c r="A141" s="5"/>
      <c r="B141" s="21"/>
      <c r="C141" s="31" t="s">
        <v>55</v>
      </c>
      <c r="D141" s="29"/>
      <c r="E141" s="25"/>
      <c r="F141" s="26"/>
      <c r="G141" s="27"/>
      <c r="H141" s="24"/>
      <c r="I141" s="7"/>
    </row>
    <row r="142" spans="1:9" ht="13.5">
      <c r="A142" s="5"/>
      <c r="B142" s="21"/>
      <c r="C142" s="31"/>
      <c r="D142" s="29"/>
      <c r="E142" s="25"/>
      <c r="F142" s="26"/>
      <c r="G142" s="27"/>
      <c r="H142" s="24"/>
      <c r="I142" s="7"/>
    </row>
    <row r="143" spans="1:9" ht="13.5">
      <c r="A143" s="5">
        <v>40</v>
      </c>
      <c r="B143" s="21" t="s">
        <v>34</v>
      </c>
      <c r="C143" s="29">
        <v>5633800</v>
      </c>
      <c r="D143" s="32">
        <f>SUM(D144)</f>
        <v>0</v>
      </c>
      <c r="E143" s="28">
        <f>(D143*100)/C143</f>
        <v>0</v>
      </c>
      <c r="F143" s="26">
        <v>0.5415</v>
      </c>
      <c r="G143" s="24">
        <v>0</v>
      </c>
      <c r="H143" s="24">
        <v>0</v>
      </c>
      <c r="I143" s="7">
        <f>FLOOR(G143,0.00001)*D143</f>
        <v>0</v>
      </c>
    </row>
    <row r="144" spans="1:9" ht="13.5">
      <c r="A144" s="5"/>
      <c r="B144" s="21"/>
      <c r="C144" s="31" t="s">
        <v>55</v>
      </c>
      <c r="D144" s="29"/>
      <c r="E144" s="25"/>
      <c r="F144" s="26"/>
      <c r="G144" s="27"/>
      <c r="H144" s="24"/>
      <c r="I144" s="7"/>
    </row>
    <row r="145" spans="1:9" ht="13.5">
      <c r="A145" s="5"/>
      <c r="B145" s="21"/>
      <c r="C145" s="6"/>
      <c r="D145" s="18"/>
      <c r="E145" s="25"/>
      <c r="F145" s="26"/>
      <c r="G145" s="27"/>
      <c r="H145" s="24"/>
      <c r="I145" s="7"/>
    </row>
    <row r="146" spans="1:9" ht="13.5">
      <c r="A146" s="11"/>
      <c r="B146" s="14" t="s">
        <v>14</v>
      </c>
      <c r="C146" s="30">
        <f>SUM(C127:C143)</f>
        <v>21696800</v>
      </c>
      <c r="D146" s="33">
        <f>SUM(D127,D131,D134,D137,D140,D143)</f>
        <v>3018000</v>
      </c>
      <c r="E146" s="22">
        <f>(D146*100)/C146</f>
        <v>13.909885328712068</v>
      </c>
      <c r="F146" s="17"/>
      <c r="G146" s="17"/>
      <c r="H146" s="12"/>
      <c r="I146" s="23">
        <f>SUM(I127:I145)</f>
        <v>1642596.0000000002</v>
      </c>
    </row>
    <row r="147" ht="12.75">
      <c r="C147" s="13"/>
    </row>
    <row r="148" spans="1:9" ht="13.5">
      <c r="A148" s="15"/>
      <c r="B148" s="14" t="s">
        <v>12</v>
      </c>
      <c r="C148" s="30">
        <f>SUM(C25,C54,C123,C146)</f>
        <v>110403986</v>
      </c>
      <c r="D148" s="30">
        <f>SUM(D25,D54,D123,D146)</f>
        <v>40360354</v>
      </c>
      <c r="E148" s="22">
        <f>(D148*100)/C148</f>
        <v>36.55697177455169</v>
      </c>
      <c r="F148" s="16"/>
      <c r="G148" s="16"/>
      <c r="H148" s="16"/>
      <c r="I148" s="34">
        <f>SUM(I25,I54,I123,I146)</f>
        <v>17676267.990000002</v>
      </c>
    </row>
  </sheetData>
  <sheetProtection/>
  <mergeCells count="5">
    <mergeCell ref="A125:I125"/>
    <mergeCell ref="A2:I2"/>
    <mergeCell ref="A56:I56"/>
    <mergeCell ref="A8:I8"/>
    <mergeCell ref="A27:I2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2011-05-11T17:25:14Z</cp:lastPrinted>
  <dcterms:created xsi:type="dcterms:W3CDTF">2005-05-09T20:19:33Z</dcterms:created>
  <dcterms:modified xsi:type="dcterms:W3CDTF">2011-05-11T17:25:18Z</dcterms:modified>
  <cp:category/>
  <cp:version/>
  <cp:contentType/>
  <cp:contentStatus/>
</cp:coreProperties>
</file>