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5 TRIGO VENDA 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<sst xmlns="http://schemas.openxmlformats.org/spreadsheetml/2006/main" count="112" uniqueCount="58">
  <si>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</si>
  <si>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</si>
  <si>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</si>
  <si>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</si>
  <si>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</si>
  <si>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</si>
  <si>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</si>
  <si>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</si>
  <si>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</si>
  <si>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</si>
  <si>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</si>
  <si>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</si>
  <si>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</si>
  <si>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</si>
  <si>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</si>
  <si>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</si>
  <si>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</si>
  <si>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</si>
  <si>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</si>
  <si>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</si>
  <si>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</si>
  <si>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Maracaju</t>
  </si>
  <si>
    <t>RETIRADO</t>
  </si>
  <si>
    <t>Dourados</t>
  </si>
  <si>
    <t>Assis Chateaubriand</t>
  </si>
  <si>
    <t>RS</t>
  </si>
  <si>
    <t>SC</t>
  </si>
  <si>
    <t>Campos Novos</t>
  </si>
  <si>
    <t>SP</t>
  </si>
  <si>
    <t>Candido Mota</t>
  </si>
  <si>
    <t>Itabera</t>
  </si>
  <si>
    <t>Itarare</t>
  </si>
  <si>
    <t>Alvorada do Sul</t>
  </si>
  <si>
    <t>Ponta Pora</t>
  </si>
  <si>
    <t>Cambara</t>
  </si>
  <si>
    <t>Cambe</t>
  </si>
  <si>
    <t>Bernardino de Campos</t>
  </si>
  <si>
    <t>Pedrinhas Paulista</t>
  </si>
  <si>
    <t>Prudentopolis</t>
  </si>
  <si>
    <t>Carazinho</t>
  </si>
  <si>
    <t>Não-Me Toque</t>
  </si>
  <si>
    <t>Victor Graeff</t>
  </si>
  <si>
    <t xml:space="preserve">        AVISO DE VENDA DE TRIGO EM GRÃOS – Nº 145/11 - 11/05/2011</t>
  </si>
  <si>
    <t>CANCELADO</t>
  </si>
  <si>
    <t>Agua Santa</t>
  </si>
  <si>
    <t>Ajuricaba</t>
  </si>
  <si>
    <t>Colorado</t>
  </si>
  <si>
    <t>Condor</t>
  </si>
  <si>
    <t>Cruz Alta</t>
  </si>
  <si>
    <t>Cruz Altas</t>
  </si>
  <si>
    <t>Julio de Castilhos</t>
  </si>
  <si>
    <t xml:space="preserve">Passo Fundo </t>
  </si>
  <si>
    <t>São Borja</t>
  </si>
  <si>
    <t>BCML</t>
  </si>
  <si>
    <t>BBM PR</t>
  </si>
  <si>
    <t>BBM RS</t>
  </si>
  <si>
    <t>BNM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</si>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</sst>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3"/>
  <sheetViews>
    <sheetView tabSelected="1" workbookViewId="0" topLeftCell="A139">
      <selection activeCell="C139" sqref="C13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42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32</v>
      </c>
      <c r="C10" s="29">
        <v>771520</v>
      </c>
      <c r="D10" s="32">
        <f>SUM(D11:D11)</f>
        <v>0</v>
      </c>
      <c r="E10" s="28">
        <f>(D10*100)/C10</f>
        <v>0</v>
      </c>
      <c r="F10" s="26">
        <v>0.495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22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32</v>
      </c>
      <c r="C13" s="29">
        <v>628463</v>
      </c>
      <c r="D13" s="32">
        <f>SUM(D14:D14)</f>
        <v>0</v>
      </c>
      <c r="E13" s="28">
        <f>(D13*100)/C13</f>
        <v>0</v>
      </c>
      <c r="F13" s="26">
        <v>0.565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22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32</v>
      </c>
      <c r="C16" s="29">
        <v>1065750</v>
      </c>
      <c r="D16" s="32">
        <f>SUM(D17:D17)</f>
        <v>0</v>
      </c>
      <c r="E16" s="28">
        <f>(D16*100)/C16</f>
        <v>0</v>
      </c>
      <c r="F16" s="26">
        <v>0.565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22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32</v>
      </c>
      <c r="C19" s="29">
        <v>2515812</v>
      </c>
      <c r="D19" s="32">
        <f>SUM(D20:D20)</f>
        <v>0</v>
      </c>
      <c r="E19" s="28">
        <f>(D19*100)/C19</f>
        <v>0</v>
      </c>
      <c r="F19" s="26">
        <v>0.54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22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23</v>
      </c>
      <c r="C22" s="29">
        <v>2000000</v>
      </c>
      <c r="D22" s="32">
        <f>SUM(D23:D23)</f>
        <v>0</v>
      </c>
      <c r="E22" s="28">
        <f>(D22*100)/C22</f>
        <v>0</v>
      </c>
      <c r="F22" s="26">
        <v>0.54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22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5">
        <v>6</v>
      </c>
      <c r="B25" s="21" t="s">
        <v>21</v>
      </c>
      <c r="C25" s="29">
        <v>1649263</v>
      </c>
      <c r="D25" s="32">
        <f>SUM(D26:D26)</f>
        <v>0</v>
      </c>
      <c r="E25" s="28">
        <f>(D25*100)/C25</f>
        <v>0</v>
      </c>
      <c r="F25" s="26">
        <v>0.495</v>
      </c>
      <c r="G25" s="24">
        <v>0</v>
      </c>
      <c r="H25" s="24">
        <v>0</v>
      </c>
      <c r="I25" s="7">
        <f>FLOOR(G25,0.00001)*D25</f>
        <v>0</v>
      </c>
    </row>
    <row r="26" spans="1:9" ht="13.5">
      <c r="A26" s="5"/>
      <c r="B26" s="21"/>
      <c r="C26" s="31" t="s">
        <v>22</v>
      </c>
      <c r="D26" s="29"/>
      <c r="E26" s="25"/>
      <c r="F26" s="26"/>
      <c r="G26" s="27"/>
      <c r="H26" s="24"/>
      <c r="I26" s="7"/>
    </row>
    <row r="27" spans="1:9" ht="13.5">
      <c r="A27" s="5"/>
      <c r="B27" s="21"/>
      <c r="C27" s="31"/>
      <c r="D27" s="29"/>
      <c r="E27" s="25"/>
      <c r="F27" s="26"/>
      <c r="G27" s="27"/>
      <c r="H27" s="24"/>
      <c r="I27" s="7"/>
    </row>
    <row r="28" spans="1:9" ht="13.5">
      <c r="A28" s="5">
        <v>7</v>
      </c>
      <c r="B28" s="21" t="s">
        <v>21</v>
      </c>
      <c r="C28" s="29">
        <v>59614</v>
      </c>
      <c r="D28" s="32">
        <f>SUM(D29:D29)</f>
        <v>0</v>
      </c>
      <c r="E28" s="28">
        <f>(D28*100)/C28</f>
        <v>0</v>
      </c>
      <c r="F28" s="26">
        <v>0.565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31" t="s">
        <v>22</v>
      </c>
      <c r="D29" s="29"/>
      <c r="E29" s="25"/>
      <c r="F29" s="26"/>
      <c r="G29" s="27"/>
      <c r="H29" s="24"/>
      <c r="I29" s="7"/>
    </row>
    <row r="30" spans="1:9" ht="13.5">
      <c r="A30" s="5"/>
      <c r="B30" s="21"/>
      <c r="C30" s="31"/>
      <c r="D30" s="29"/>
      <c r="E30" s="25"/>
      <c r="F30" s="26"/>
      <c r="G30" s="27"/>
      <c r="H30" s="24"/>
      <c r="I30" s="7"/>
    </row>
    <row r="31" spans="1:9" ht="13.5">
      <c r="A31" s="5">
        <v>8</v>
      </c>
      <c r="B31" s="21" t="s">
        <v>33</v>
      </c>
      <c r="C31" s="29">
        <v>735000</v>
      </c>
      <c r="D31" s="32">
        <f>SUM(D32:D32)</f>
        <v>0</v>
      </c>
      <c r="E31" s="28">
        <f>(D31*100)/C31</f>
        <v>0</v>
      </c>
      <c r="F31" s="26">
        <v>0.54</v>
      </c>
      <c r="G31" s="24">
        <v>0</v>
      </c>
      <c r="H31" s="24">
        <v>0</v>
      </c>
      <c r="I31" s="7">
        <f>FLOOR(G31,0.00001)*D31</f>
        <v>0</v>
      </c>
    </row>
    <row r="32" spans="1:9" ht="13.5">
      <c r="A32" s="5"/>
      <c r="B32" s="21"/>
      <c r="C32" s="31" t="s">
        <v>22</v>
      </c>
      <c r="D32" s="29"/>
      <c r="E32" s="25"/>
      <c r="F32" s="26"/>
      <c r="G32" s="27"/>
      <c r="H32" s="24"/>
      <c r="I32" s="7"/>
    </row>
    <row r="33" spans="1:9" ht="13.5">
      <c r="A33" s="5"/>
      <c r="B33" s="21"/>
      <c r="C33" s="31"/>
      <c r="D33" s="29"/>
      <c r="E33" s="25"/>
      <c r="F33" s="26"/>
      <c r="G33" s="27"/>
      <c r="H33" s="24"/>
      <c r="I33" s="7"/>
    </row>
    <row r="34" spans="1:9" ht="13.5">
      <c r="A34" s="11"/>
      <c r="B34" s="14" t="s">
        <v>14</v>
      </c>
      <c r="C34" s="30">
        <f>SUM(C10:C33)</f>
        <v>9425422</v>
      </c>
      <c r="D34" s="33">
        <f>SUM(D10,D13,D16,D19,D22,D25,D28,D31)</f>
        <v>0</v>
      </c>
      <c r="E34" s="22">
        <f>(D34*100)/C34</f>
        <v>0</v>
      </c>
      <c r="F34" s="17"/>
      <c r="G34" s="17"/>
      <c r="H34" s="12"/>
      <c r="I34" s="23">
        <f>SUM(I10:I33)</f>
        <v>0</v>
      </c>
    </row>
    <row r="35" ht="12.75">
      <c r="C35" s="13"/>
    </row>
    <row r="36" spans="1:9" ht="13.5">
      <c r="A36" s="35" t="s">
        <v>19</v>
      </c>
      <c r="B36" s="36"/>
      <c r="C36" s="36"/>
      <c r="D36" s="36"/>
      <c r="E36" s="36"/>
      <c r="F36" s="36"/>
      <c r="G36" s="36"/>
      <c r="H36" s="36"/>
      <c r="I36" s="37"/>
    </row>
    <row r="37" spans="1:9" ht="13.5">
      <c r="A37" s="9"/>
      <c r="B37" s="9"/>
      <c r="C37" s="9"/>
      <c r="D37" s="9"/>
      <c r="E37" s="9"/>
      <c r="F37" s="9"/>
      <c r="G37" s="9"/>
      <c r="H37" s="9"/>
      <c r="I37" s="10"/>
    </row>
    <row r="38" spans="1:9" ht="13.5">
      <c r="A38" s="5">
        <v>9</v>
      </c>
      <c r="B38" s="21" t="s">
        <v>24</v>
      </c>
      <c r="C38" s="29">
        <v>336927</v>
      </c>
      <c r="D38" s="32">
        <f>SUM(D39:D39)</f>
        <v>110000</v>
      </c>
      <c r="E38" s="28">
        <f>(D38*100)/C38</f>
        <v>32.6480216782864</v>
      </c>
      <c r="F38" s="26">
        <v>0.51</v>
      </c>
      <c r="G38" s="26">
        <v>0.51</v>
      </c>
      <c r="H38" s="24">
        <f>(G38*100)/F38-100</f>
        <v>0</v>
      </c>
      <c r="I38" s="7">
        <f>FLOOR(G38,0.00001)*D38</f>
        <v>56100</v>
      </c>
    </row>
    <row r="39" spans="1:9" ht="13.5">
      <c r="A39" s="5"/>
      <c r="B39" s="21"/>
      <c r="C39" s="31" t="s">
        <v>53</v>
      </c>
      <c r="D39" s="29">
        <v>110000</v>
      </c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34</v>
      </c>
      <c r="C41" s="29">
        <v>0</v>
      </c>
      <c r="D41" s="32">
        <f>SUM(D42:D42)</f>
        <v>0</v>
      </c>
      <c r="E41" s="24">
        <v>0</v>
      </c>
      <c r="F41" s="24">
        <v>0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43</v>
      </c>
      <c r="D42" s="29"/>
      <c r="E42" s="28"/>
      <c r="F42" s="26"/>
      <c r="G42" s="26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35</v>
      </c>
      <c r="C44" s="29">
        <v>3226547</v>
      </c>
      <c r="D44" s="32">
        <f>SUM(D45:D45)</f>
        <v>3226547</v>
      </c>
      <c r="E44" s="28">
        <f>(D44*100)/C44</f>
        <v>100</v>
      </c>
      <c r="F44" s="26">
        <v>0.51</v>
      </c>
      <c r="G44" s="26">
        <v>0.521</v>
      </c>
      <c r="H44" s="24">
        <f>(G44*100)/F44-100</f>
        <v>2.1568627450980387</v>
      </c>
      <c r="I44" s="7">
        <f>FLOOR(G44,0.00001)*D44</f>
        <v>1681030.987</v>
      </c>
    </row>
    <row r="45" spans="1:9" ht="13.5">
      <c r="A45" s="5"/>
      <c r="B45" s="21"/>
      <c r="C45" s="31" t="s">
        <v>53</v>
      </c>
      <c r="D45" s="29">
        <v>3226547</v>
      </c>
      <c r="E45" s="25"/>
      <c r="F45" s="26"/>
      <c r="G45" s="27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5">
        <v>12</v>
      </c>
      <c r="B47" s="21" t="s">
        <v>38</v>
      </c>
      <c r="C47" s="29">
        <v>897008</v>
      </c>
      <c r="D47" s="32">
        <f>SUM(D48:D48)</f>
        <v>0</v>
      </c>
      <c r="E47" s="28">
        <f>(D47*100)/C47</f>
        <v>0</v>
      </c>
      <c r="F47" s="26">
        <v>0.468</v>
      </c>
      <c r="G47" s="24">
        <v>0</v>
      </c>
      <c r="H47" s="24">
        <v>0</v>
      </c>
      <c r="I47" s="7">
        <f>FLOOR(G47,0.00001)*D47</f>
        <v>0</v>
      </c>
    </row>
    <row r="48" spans="1:9" ht="13.5">
      <c r="A48" s="5"/>
      <c r="B48" s="21"/>
      <c r="C48" s="31" t="s">
        <v>22</v>
      </c>
      <c r="D48" s="29"/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11"/>
      <c r="B50" s="14" t="s">
        <v>14</v>
      </c>
      <c r="C50" s="30">
        <f>SUM(C38:C49)</f>
        <v>4460482</v>
      </c>
      <c r="D50" s="33">
        <f>SUM(D38,D41,D44,D47)</f>
        <v>3336547</v>
      </c>
      <c r="E50" s="22">
        <f>(D50*100)/C50</f>
        <v>74.8023868272532</v>
      </c>
      <c r="F50" s="17"/>
      <c r="G50" s="17"/>
      <c r="H50" s="12"/>
      <c r="I50" s="23">
        <f>SUM(I38:I49)</f>
        <v>1737130.987</v>
      </c>
    </row>
    <row r="51" ht="12.75">
      <c r="C51" s="13"/>
    </row>
    <row r="52" spans="1:9" ht="13.5">
      <c r="A52" s="35" t="s">
        <v>25</v>
      </c>
      <c r="B52" s="36"/>
      <c r="C52" s="36"/>
      <c r="D52" s="36"/>
      <c r="E52" s="36"/>
      <c r="F52" s="36"/>
      <c r="G52" s="36"/>
      <c r="H52" s="36"/>
      <c r="I52" s="37"/>
    </row>
    <row r="53" spans="1:9" ht="13.5">
      <c r="A53" s="9"/>
      <c r="B53" s="9"/>
      <c r="C53" s="9"/>
      <c r="D53" s="9"/>
      <c r="E53" s="9"/>
      <c r="F53" s="9"/>
      <c r="G53" s="9"/>
      <c r="H53" s="9"/>
      <c r="I53" s="10"/>
    </row>
    <row r="54" spans="1:9" ht="13.5">
      <c r="A54" s="5">
        <v>13</v>
      </c>
      <c r="B54" s="21" t="s">
        <v>44</v>
      </c>
      <c r="C54" s="29">
        <v>1100000</v>
      </c>
      <c r="D54" s="32">
        <f>SUM(D55:D56)</f>
        <v>1100000</v>
      </c>
      <c r="E54" s="28">
        <f>(D54*100)/C54</f>
        <v>100</v>
      </c>
      <c r="F54" s="26">
        <v>0.441</v>
      </c>
      <c r="G54" s="26">
        <v>0.452</v>
      </c>
      <c r="H54" s="24">
        <f>(G54*100)/F54-100</f>
        <v>2.4943310657596385</v>
      </c>
      <c r="I54" s="7">
        <f>FLOOR(G54,0.00001)*D54</f>
        <v>497200</v>
      </c>
    </row>
    <row r="55" spans="1:9" ht="13.5">
      <c r="A55" s="5"/>
      <c r="B55" s="21"/>
      <c r="C55" s="31" t="s">
        <v>54</v>
      </c>
      <c r="D55" s="29">
        <v>800000</v>
      </c>
      <c r="E55" s="25"/>
      <c r="F55" s="26"/>
      <c r="G55" s="27"/>
      <c r="H55" s="24"/>
      <c r="I55" s="7"/>
    </row>
    <row r="56" spans="1:9" ht="13.5">
      <c r="A56" s="5"/>
      <c r="B56" s="21"/>
      <c r="C56" s="31" t="s">
        <v>55</v>
      </c>
      <c r="D56" s="29">
        <v>300000</v>
      </c>
      <c r="E56" s="25"/>
      <c r="F56" s="26"/>
      <c r="G56" s="27"/>
      <c r="H56" s="24"/>
      <c r="I56" s="7"/>
    </row>
    <row r="57" spans="1:9" ht="13.5">
      <c r="A57" s="5"/>
      <c r="B57" s="21"/>
      <c r="C57" s="6"/>
      <c r="D57" s="18"/>
      <c r="E57" s="25"/>
      <c r="F57" s="26"/>
      <c r="G57" s="27"/>
      <c r="H57" s="24"/>
      <c r="I57" s="7"/>
    </row>
    <row r="58" spans="1:9" ht="13.5">
      <c r="A58" s="5">
        <v>14</v>
      </c>
      <c r="B58" s="21" t="s">
        <v>45</v>
      </c>
      <c r="C58" s="29">
        <v>946260</v>
      </c>
      <c r="D58" s="32">
        <f>SUM(D59:D59)</f>
        <v>946260</v>
      </c>
      <c r="E58" s="28">
        <f>(D58*100)/C58</f>
        <v>100</v>
      </c>
      <c r="F58" s="26">
        <v>0.399</v>
      </c>
      <c r="G58" s="26">
        <v>0.435</v>
      </c>
      <c r="H58" s="24">
        <f>(G58*100)/F58-100</f>
        <v>9.022556390977442</v>
      </c>
      <c r="I58" s="7">
        <f>FLOOR(G58,0.00001)*D58</f>
        <v>411623.10000000003</v>
      </c>
    </row>
    <row r="59" spans="1:9" ht="13.5">
      <c r="A59" s="5"/>
      <c r="B59" s="21"/>
      <c r="C59" s="31" t="s">
        <v>55</v>
      </c>
      <c r="D59" s="29">
        <v>946260</v>
      </c>
      <c r="E59" s="25"/>
      <c r="F59" s="26"/>
      <c r="G59" s="27"/>
      <c r="H59" s="24"/>
      <c r="I59" s="7"/>
    </row>
    <row r="60" spans="1:9" ht="13.5">
      <c r="A60" s="5"/>
      <c r="B60" s="21"/>
      <c r="C60" s="31"/>
      <c r="D60" s="29"/>
      <c r="E60" s="25"/>
      <c r="F60" s="26"/>
      <c r="G60" s="27"/>
      <c r="H60" s="24"/>
      <c r="I60" s="7"/>
    </row>
    <row r="61" spans="1:9" ht="13.5">
      <c r="A61" s="5">
        <v>15</v>
      </c>
      <c r="B61" s="21" t="s">
        <v>39</v>
      </c>
      <c r="C61" s="29">
        <v>1754649</v>
      </c>
      <c r="D61" s="32">
        <f>SUM(D62)</f>
        <v>0</v>
      </c>
      <c r="E61" s="28">
        <f>(D61*100)/C61</f>
        <v>0</v>
      </c>
      <c r="F61" s="26">
        <v>0.48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5"/>
      <c r="B62" s="21"/>
      <c r="C62" s="31" t="s">
        <v>22</v>
      </c>
      <c r="D62" s="29"/>
      <c r="E62" s="25"/>
      <c r="F62" s="26"/>
      <c r="G62" s="27"/>
      <c r="H62" s="24"/>
      <c r="I62" s="7"/>
    </row>
    <row r="63" spans="1:9" ht="13.5">
      <c r="A63" s="5"/>
      <c r="B63" s="21"/>
      <c r="C63" s="31"/>
      <c r="D63" s="29"/>
      <c r="E63" s="25"/>
      <c r="F63" s="26"/>
      <c r="G63" s="27"/>
      <c r="H63" s="24"/>
      <c r="I63" s="7"/>
    </row>
    <row r="64" spans="1:9" ht="13.5">
      <c r="A64" s="5">
        <v>16</v>
      </c>
      <c r="B64" s="21" t="s">
        <v>46</v>
      </c>
      <c r="C64" s="29">
        <v>5700000</v>
      </c>
      <c r="D64" s="32">
        <f>SUM(D65:D65)</f>
        <v>1000000</v>
      </c>
      <c r="E64" s="28">
        <f>(D64*100)/C64</f>
        <v>17.54385964912281</v>
      </c>
      <c r="F64" s="26">
        <v>0.48</v>
      </c>
      <c r="G64" s="26">
        <v>0.48</v>
      </c>
      <c r="H64" s="24">
        <f>(G64*100)/F64-100</f>
        <v>0</v>
      </c>
      <c r="I64" s="7">
        <f>FLOOR(G64,0.00001)*D64</f>
        <v>480000.00000000006</v>
      </c>
    </row>
    <row r="65" spans="1:9" ht="13.5">
      <c r="A65" s="5"/>
      <c r="B65" s="21"/>
      <c r="C65" s="31" t="s">
        <v>53</v>
      </c>
      <c r="D65" s="29">
        <v>1000000</v>
      </c>
      <c r="E65" s="25"/>
      <c r="F65" s="26"/>
      <c r="G65" s="27"/>
      <c r="H65" s="24"/>
      <c r="I65" s="7"/>
    </row>
    <row r="66" spans="1:9" ht="13.5">
      <c r="A66" s="5"/>
      <c r="B66" s="21"/>
      <c r="C66" s="31"/>
      <c r="D66" s="29"/>
      <c r="E66" s="25"/>
      <c r="F66" s="26"/>
      <c r="G66" s="27"/>
      <c r="H66" s="24"/>
      <c r="I66" s="7"/>
    </row>
    <row r="67" spans="1:9" ht="13.5">
      <c r="A67" s="5">
        <v>17</v>
      </c>
      <c r="B67" s="21" t="s">
        <v>47</v>
      </c>
      <c r="C67" s="29">
        <v>3556005</v>
      </c>
      <c r="D67" s="32">
        <f>SUM(D68:D69)</f>
        <v>3556005</v>
      </c>
      <c r="E67" s="28">
        <f>(D67*100)/C67</f>
        <v>100</v>
      </c>
      <c r="F67" s="26">
        <v>0.399</v>
      </c>
      <c r="G67" s="26">
        <v>0.445</v>
      </c>
      <c r="H67" s="24">
        <f>(G67*100)/F67-100</f>
        <v>11.528822055137837</v>
      </c>
      <c r="I67" s="7">
        <f>FLOOR(G67,0.00001)*D67</f>
        <v>1582422.2250000003</v>
      </c>
    </row>
    <row r="68" spans="1:9" ht="13.5">
      <c r="A68" s="5"/>
      <c r="B68" s="21"/>
      <c r="C68" s="31" t="s">
        <v>54</v>
      </c>
      <c r="D68" s="29">
        <v>1736005</v>
      </c>
      <c r="E68" s="25"/>
      <c r="F68" s="26"/>
      <c r="G68" s="27"/>
      <c r="H68" s="24"/>
      <c r="I68" s="7"/>
    </row>
    <row r="69" spans="1:9" ht="13.5">
      <c r="A69" s="5"/>
      <c r="B69" s="21"/>
      <c r="C69" s="31" t="s">
        <v>55</v>
      </c>
      <c r="D69" s="29">
        <v>1820000</v>
      </c>
      <c r="E69" s="25"/>
      <c r="F69" s="26"/>
      <c r="G69" s="27"/>
      <c r="H69" s="24"/>
      <c r="I69" s="7"/>
    </row>
    <row r="70" spans="1:9" ht="13.5">
      <c r="A70" s="5"/>
      <c r="B70" s="21"/>
      <c r="C70" s="31"/>
      <c r="D70" s="29"/>
      <c r="E70" s="25"/>
      <c r="F70" s="26"/>
      <c r="G70" s="27"/>
      <c r="H70" s="24"/>
      <c r="I70" s="7"/>
    </row>
    <row r="71" spans="1:9" ht="13.5">
      <c r="A71" s="5">
        <v>18</v>
      </c>
      <c r="B71" s="21" t="s">
        <v>48</v>
      </c>
      <c r="C71" s="29">
        <v>7489110</v>
      </c>
      <c r="D71" s="32">
        <f>SUM(D72)</f>
        <v>460000</v>
      </c>
      <c r="E71" s="28">
        <f>(D71*100)/C71</f>
        <v>6.142251883067547</v>
      </c>
      <c r="F71" s="26">
        <v>0.399</v>
      </c>
      <c r="G71" s="26">
        <v>0.44</v>
      </c>
      <c r="H71" s="24">
        <f>(G71*100)/F71-100</f>
        <v>10.27568922305764</v>
      </c>
      <c r="I71" s="7">
        <f>FLOOR(G71,0.00001)*D71</f>
        <v>202400.00000000003</v>
      </c>
    </row>
    <row r="72" spans="1:9" ht="13.5">
      <c r="A72" s="5"/>
      <c r="B72" s="21"/>
      <c r="C72" s="31" t="s">
        <v>55</v>
      </c>
      <c r="D72" s="29">
        <v>460000</v>
      </c>
      <c r="E72" s="25"/>
      <c r="F72" s="26"/>
      <c r="G72" s="27"/>
      <c r="H72" s="24"/>
      <c r="I72" s="7"/>
    </row>
    <row r="73" spans="1:9" ht="13.5">
      <c r="A73" s="5"/>
      <c r="B73" s="21"/>
      <c r="C73" s="31"/>
      <c r="D73" s="29"/>
      <c r="E73" s="25"/>
      <c r="F73" s="26"/>
      <c r="G73" s="27"/>
      <c r="H73" s="24"/>
      <c r="I73" s="7"/>
    </row>
    <row r="74" spans="1:9" ht="13.5">
      <c r="A74" s="5">
        <v>19</v>
      </c>
      <c r="B74" s="21" t="s">
        <v>49</v>
      </c>
      <c r="C74" s="29">
        <v>57000</v>
      </c>
      <c r="D74" s="32">
        <f>SUM(D75:D75)</f>
        <v>0</v>
      </c>
      <c r="E74" s="28">
        <f>(D74*100)/C74</f>
        <v>0</v>
      </c>
      <c r="F74" s="26">
        <v>0.378</v>
      </c>
      <c r="G74" s="24">
        <v>0</v>
      </c>
      <c r="H74" s="24">
        <v>0</v>
      </c>
      <c r="I74" s="7">
        <f>FLOOR(G74,0.00001)*D74</f>
        <v>0</v>
      </c>
    </row>
    <row r="75" spans="1:9" ht="13.5">
      <c r="A75" s="5"/>
      <c r="B75" s="21"/>
      <c r="C75" s="31" t="s">
        <v>22</v>
      </c>
      <c r="D75" s="29"/>
      <c r="E75" s="25"/>
      <c r="F75" s="26"/>
      <c r="G75" s="27"/>
      <c r="H75" s="24"/>
      <c r="I75" s="7"/>
    </row>
    <row r="76" spans="1:9" ht="13.5">
      <c r="A76" s="5"/>
      <c r="B76" s="21"/>
      <c r="C76" s="31"/>
      <c r="D76" s="29"/>
      <c r="E76" s="25"/>
      <c r="F76" s="26"/>
      <c r="G76" s="27"/>
      <c r="H76" s="24"/>
      <c r="I76" s="7"/>
    </row>
    <row r="77" spans="1:9" ht="13.5">
      <c r="A77" s="5">
        <v>20</v>
      </c>
      <c r="B77" s="21" t="s">
        <v>50</v>
      </c>
      <c r="C77" s="29">
        <v>1758857</v>
      </c>
      <c r="D77" s="32">
        <f>SUM(D78:D78)</f>
        <v>0</v>
      </c>
      <c r="E77" s="28">
        <f>(D77*100)/C77</f>
        <v>0</v>
      </c>
      <c r="F77" s="26">
        <v>0.48</v>
      </c>
      <c r="G77" s="24">
        <v>0</v>
      </c>
      <c r="H77" s="24">
        <v>0</v>
      </c>
      <c r="I77" s="7">
        <f>FLOOR(G77,0.00001)*D77</f>
        <v>0</v>
      </c>
    </row>
    <row r="78" spans="1:9" ht="13.5">
      <c r="A78" s="5"/>
      <c r="B78" s="21"/>
      <c r="C78" s="31" t="s">
        <v>22</v>
      </c>
      <c r="D78" s="29"/>
      <c r="E78" s="25"/>
      <c r="F78" s="26"/>
      <c r="G78" s="27"/>
      <c r="H78" s="24"/>
      <c r="I78" s="7"/>
    </row>
    <row r="79" spans="1:9" ht="13.5">
      <c r="A79" s="5"/>
      <c r="B79" s="21"/>
      <c r="C79" s="31"/>
      <c r="D79" s="29"/>
      <c r="E79" s="25"/>
      <c r="F79" s="26"/>
      <c r="G79" s="27"/>
      <c r="H79" s="24"/>
      <c r="I79" s="7"/>
    </row>
    <row r="80" spans="1:9" ht="13.5">
      <c r="A80" s="5">
        <v>21</v>
      </c>
      <c r="B80" s="21" t="s">
        <v>50</v>
      </c>
      <c r="C80" s="29">
        <v>0</v>
      </c>
      <c r="D80" s="32">
        <f>SUM(D81:D81)</f>
        <v>0</v>
      </c>
      <c r="E80" s="24">
        <v>0</v>
      </c>
      <c r="F80" s="24">
        <v>0</v>
      </c>
      <c r="G80" s="24">
        <v>0</v>
      </c>
      <c r="H80" s="24">
        <v>0</v>
      </c>
      <c r="I80" s="7">
        <f>FLOOR(G80,0.00001)*D80</f>
        <v>0</v>
      </c>
    </row>
    <row r="81" spans="1:9" ht="13.5">
      <c r="A81" s="5"/>
      <c r="B81" s="21"/>
      <c r="C81" s="31" t="s">
        <v>43</v>
      </c>
      <c r="D81" s="29"/>
      <c r="E81" s="25"/>
      <c r="F81" s="26"/>
      <c r="G81" s="27"/>
      <c r="H81" s="24"/>
      <c r="I81" s="7"/>
    </row>
    <row r="82" spans="1:9" ht="13.5">
      <c r="A82" s="5"/>
      <c r="B82" s="21"/>
      <c r="C82" s="31"/>
      <c r="D82" s="29"/>
      <c r="E82" s="25"/>
      <c r="F82" s="26"/>
      <c r="G82" s="27"/>
      <c r="H82" s="24"/>
      <c r="I82" s="7"/>
    </row>
    <row r="83" spans="1:9" ht="13.5">
      <c r="A83" s="5">
        <v>22</v>
      </c>
      <c r="B83" s="21" t="s">
        <v>40</v>
      </c>
      <c r="C83" s="29">
        <v>3450000</v>
      </c>
      <c r="D83" s="32">
        <f>SUM(D84:D84)</f>
        <v>0</v>
      </c>
      <c r="E83" s="28">
        <f>(D83*100)/C83</f>
        <v>0</v>
      </c>
      <c r="F83" s="26">
        <v>0.48</v>
      </c>
      <c r="G83" s="24">
        <v>0</v>
      </c>
      <c r="H83" s="24">
        <v>0</v>
      </c>
      <c r="I83" s="7">
        <f>FLOOR(G83,0.00001)*D83</f>
        <v>0</v>
      </c>
    </row>
    <row r="84" spans="1:9" ht="13.5">
      <c r="A84" s="5"/>
      <c r="B84" s="21"/>
      <c r="C84" s="31" t="s">
        <v>22</v>
      </c>
      <c r="D84" s="29"/>
      <c r="E84" s="25"/>
      <c r="F84" s="26"/>
      <c r="G84" s="27"/>
      <c r="H84" s="24"/>
      <c r="I84" s="7"/>
    </row>
    <row r="85" spans="1:9" ht="13.5">
      <c r="A85" s="5"/>
      <c r="B85" s="21"/>
      <c r="C85" s="31"/>
      <c r="D85" s="29"/>
      <c r="E85" s="25"/>
      <c r="F85" s="26"/>
      <c r="G85" s="27"/>
      <c r="H85" s="24"/>
      <c r="I85" s="7"/>
    </row>
    <row r="86" spans="1:9" ht="13.5">
      <c r="A86" s="5">
        <v>23</v>
      </c>
      <c r="B86" s="21" t="s">
        <v>51</v>
      </c>
      <c r="C86" s="29">
        <v>1597510</v>
      </c>
      <c r="D86" s="32">
        <f>SUM(D87:D87)</f>
        <v>1597510</v>
      </c>
      <c r="E86" s="28">
        <f>(D86*100)/C86</f>
        <v>100</v>
      </c>
      <c r="F86" s="26">
        <v>0.441</v>
      </c>
      <c r="G86" s="26">
        <v>0.441</v>
      </c>
      <c r="H86" s="24">
        <f>(G86*100)/F86-100</f>
        <v>0</v>
      </c>
      <c r="I86" s="7">
        <f>FLOOR(G86,0.00001)*D86</f>
        <v>704501.9100000001</v>
      </c>
    </row>
    <row r="87" spans="1:9" ht="13.5">
      <c r="A87" s="5"/>
      <c r="B87" s="21"/>
      <c r="C87" s="31" t="s">
        <v>55</v>
      </c>
      <c r="D87" s="29">
        <v>1597510</v>
      </c>
      <c r="E87" s="25"/>
      <c r="F87" s="26"/>
      <c r="G87" s="27"/>
      <c r="H87" s="24"/>
      <c r="I87" s="7"/>
    </row>
    <row r="88" spans="1:9" ht="13.5">
      <c r="A88" s="5"/>
      <c r="B88" s="21"/>
      <c r="C88" s="31"/>
      <c r="D88" s="29"/>
      <c r="E88" s="25"/>
      <c r="F88" s="26"/>
      <c r="G88" s="27"/>
      <c r="H88" s="24"/>
      <c r="I88" s="7"/>
    </row>
    <row r="89" spans="1:9" ht="13.5">
      <c r="A89" s="5">
        <v>24</v>
      </c>
      <c r="B89" s="21" t="s">
        <v>51</v>
      </c>
      <c r="C89" s="29">
        <v>4657953</v>
      </c>
      <c r="D89" s="32">
        <f>SUM(D90:D90)</f>
        <v>0</v>
      </c>
      <c r="E89" s="28">
        <f>(D89*100)/C89</f>
        <v>0</v>
      </c>
      <c r="F89" s="26">
        <v>0.48</v>
      </c>
      <c r="G89" s="24">
        <v>0</v>
      </c>
      <c r="H89" s="24">
        <v>0</v>
      </c>
      <c r="I89" s="7">
        <f>FLOOR(G89,0.00001)*D89</f>
        <v>0</v>
      </c>
    </row>
    <row r="90" spans="1:9" ht="13.5">
      <c r="A90" s="5"/>
      <c r="B90" s="21"/>
      <c r="C90" s="31" t="s">
        <v>22</v>
      </c>
      <c r="D90" s="29"/>
      <c r="E90" s="25"/>
      <c r="F90" s="26"/>
      <c r="G90" s="27"/>
      <c r="H90" s="24"/>
      <c r="I90" s="7"/>
    </row>
    <row r="91" spans="1:9" ht="13.5">
      <c r="A91" s="5"/>
      <c r="B91" s="21"/>
      <c r="C91" s="31"/>
      <c r="D91" s="29"/>
      <c r="E91" s="25"/>
      <c r="F91" s="26"/>
      <c r="G91" s="27"/>
      <c r="H91" s="24"/>
      <c r="I91" s="7"/>
    </row>
    <row r="92" spans="1:9" ht="13.5">
      <c r="A92" s="5">
        <v>25</v>
      </c>
      <c r="B92" s="21" t="s">
        <v>51</v>
      </c>
      <c r="C92" s="29">
        <v>3358195</v>
      </c>
      <c r="D92" s="32">
        <f>SUM(D93:D93)</f>
        <v>0</v>
      </c>
      <c r="E92" s="28">
        <f>(D92*100)/C92</f>
        <v>0</v>
      </c>
      <c r="F92" s="26">
        <v>0.48</v>
      </c>
      <c r="G92" s="24">
        <v>0</v>
      </c>
      <c r="H92" s="24">
        <v>0</v>
      </c>
      <c r="I92" s="7">
        <f>FLOOR(G92,0.00001)*D92</f>
        <v>0</v>
      </c>
    </row>
    <row r="93" spans="1:9" ht="13.5">
      <c r="A93" s="5"/>
      <c r="B93" s="21"/>
      <c r="C93" s="31" t="s">
        <v>22</v>
      </c>
      <c r="D93" s="29"/>
      <c r="E93" s="25"/>
      <c r="F93" s="26"/>
      <c r="G93" s="27"/>
      <c r="H93" s="24"/>
      <c r="I93" s="7"/>
    </row>
    <row r="94" spans="1:9" ht="13.5">
      <c r="A94" s="5"/>
      <c r="B94" s="21"/>
      <c r="C94" s="31"/>
      <c r="D94" s="29"/>
      <c r="E94" s="25"/>
      <c r="F94" s="26"/>
      <c r="G94" s="27"/>
      <c r="H94" s="24"/>
      <c r="I94" s="7"/>
    </row>
    <row r="95" spans="1:9" ht="13.5">
      <c r="A95" s="5">
        <v>26</v>
      </c>
      <c r="B95" s="21" t="s">
        <v>51</v>
      </c>
      <c r="C95" s="29">
        <v>6025313</v>
      </c>
      <c r="D95" s="32">
        <f>SUM(D96:D96)</f>
        <v>6025313</v>
      </c>
      <c r="E95" s="28">
        <f>(D95*100)/C95</f>
        <v>100</v>
      </c>
      <c r="F95" s="26">
        <v>0.399</v>
      </c>
      <c r="G95" s="26">
        <v>0.399</v>
      </c>
      <c r="H95" s="24">
        <f>(G95*100)/F95-100</f>
        <v>0</v>
      </c>
      <c r="I95" s="7">
        <f>FLOOR(G95,0.00001)*D95</f>
        <v>2404099.887</v>
      </c>
    </row>
    <row r="96" spans="1:9" ht="13.5">
      <c r="A96" s="5"/>
      <c r="B96" s="21"/>
      <c r="C96" s="31" t="s">
        <v>55</v>
      </c>
      <c r="D96" s="29">
        <v>6025313</v>
      </c>
      <c r="E96" s="25"/>
      <c r="F96" s="26"/>
      <c r="G96" s="27"/>
      <c r="H96" s="24"/>
      <c r="I96" s="7"/>
    </row>
    <row r="97" spans="1:9" ht="13.5">
      <c r="A97" s="5"/>
      <c r="B97" s="21"/>
      <c r="C97" s="31"/>
      <c r="D97" s="29"/>
      <c r="E97" s="25"/>
      <c r="F97" s="26"/>
      <c r="G97" s="27"/>
      <c r="H97" s="24"/>
      <c r="I97" s="7"/>
    </row>
    <row r="98" spans="1:9" ht="13.5">
      <c r="A98" s="5">
        <v>27</v>
      </c>
      <c r="B98" s="21" t="s">
        <v>51</v>
      </c>
      <c r="C98" s="29">
        <v>9322000</v>
      </c>
      <c r="D98" s="32">
        <f>SUM(D99:D99)</f>
        <v>0</v>
      </c>
      <c r="E98" s="28">
        <f>(D98*100)/C98</f>
        <v>0</v>
      </c>
      <c r="F98" s="26">
        <v>0.48</v>
      </c>
      <c r="G98" s="24">
        <v>0</v>
      </c>
      <c r="H98" s="24">
        <v>0</v>
      </c>
      <c r="I98" s="7">
        <f>FLOOR(G98,0.00001)*D98</f>
        <v>0</v>
      </c>
    </row>
    <row r="99" spans="1:9" ht="13.5">
      <c r="A99" s="5"/>
      <c r="B99" s="21"/>
      <c r="C99" s="31" t="s">
        <v>22</v>
      </c>
      <c r="D99" s="29"/>
      <c r="E99" s="25"/>
      <c r="F99" s="26"/>
      <c r="G99" s="27"/>
      <c r="H99" s="24"/>
      <c r="I99" s="7"/>
    </row>
    <row r="100" spans="1:9" ht="13.5">
      <c r="A100" s="5"/>
      <c r="B100" s="21"/>
      <c r="C100" s="31"/>
      <c r="D100" s="29"/>
      <c r="E100" s="25"/>
      <c r="F100" s="26"/>
      <c r="G100" s="27"/>
      <c r="H100" s="24"/>
      <c r="I100" s="7"/>
    </row>
    <row r="101" spans="1:9" ht="13.5">
      <c r="A101" s="5">
        <v>28</v>
      </c>
      <c r="B101" s="21" t="s">
        <v>52</v>
      </c>
      <c r="C101" s="29">
        <v>4877451</v>
      </c>
      <c r="D101" s="32">
        <f>SUM(D102:D102)</f>
        <v>4877451</v>
      </c>
      <c r="E101" s="28">
        <f>(D101*100)/C101</f>
        <v>100</v>
      </c>
      <c r="F101" s="26">
        <v>0.399</v>
      </c>
      <c r="G101" s="26">
        <v>0.399</v>
      </c>
      <c r="H101" s="24">
        <f>(G101*100)/F101-100</f>
        <v>0</v>
      </c>
      <c r="I101" s="7">
        <f>FLOOR(G101,0.00001)*D101</f>
        <v>1946102.949</v>
      </c>
    </row>
    <row r="102" spans="1:9" ht="13.5">
      <c r="A102" s="5"/>
      <c r="B102" s="21"/>
      <c r="C102" s="31" t="s">
        <v>55</v>
      </c>
      <c r="D102" s="29">
        <v>4877451</v>
      </c>
      <c r="E102" s="25"/>
      <c r="F102" s="26"/>
      <c r="G102" s="27"/>
      <c r="H102" s="24"/>
      <c r="I102" s="7"/>
    </row>
    <row r="103" spans="1:9" ht="13.5">
      <c r="A103" s="5"/>
      <c r="B103" s="21"/>
      <c r="C103" s="31"/>
      <c r="D103" s="29"/>
      <c r="E103" s="25"/>
      <c r="F103" s="26"/>
      <c r="G103" s="27"/>
      <c r="H103" s="24"/>
      <c r="I103" s="7"/>
    </row>
    <row r="104" spans="1:9" ht="13.5">
      <c r="A104" s="5">
        <v>29</v>
      </c>
      <c r="B104" s="21" t="s">
        <v>41</v>
      </c>
      <c r="C104" s="29">
        <v>2330908</v>
      </c>
      <c r="D104" s="32">
        <f>SUM(D105:D105)</f>
        <v>0</v>
      </c>
      <c r="E104" s="28">
        <f>(D104*100)/C104</f>
        <v>0</v>
      </c>
      <c r="F104" s="26">
        <v>0.48</v>
      </c>
      <c r="G104" s="24">
        <v>0</v>
      </c>
      <c r="H104" s="24">
        <v>0</v>
      </c>
      <c r="I104" s="7">
        <f>FLOOR(G104,0.00001)*D104</f>
        <v>0</v>
      </c>
    </row>
    <row r="105" spans="1:9" ht="13.5">
      <c r="A105" s="5"/>
      <c r="B105" s="21"/>
      <c r="C105" s="31" t="s">
        <v>22</v>
      </c>
      <c r="D105" s="29"/>
      <c r="E105" s="25"/>
      <c r="F105" s="26"/>
      <c r="G105" s="27"/>
      <c r="H105" s="24"/>
      <c r="I105" s="7"/>
    </row>
    <row r="106" spans="1:9" ht="13.5">
      <c r="A106" s="5"/>
      <c r="B106" s="21"/>
      <c r="C106" s="31"/>
      <c r="D106" s="29"/>
      <c r="E106" s="25"/>
      <c r="F106" s="26"/>
      <c r="G106" s="27"/>
      <c r="H106" s="24"/>
      <c r="I106" s="7"/>
    </row>
    <row r="107" spans="1:9" ht="13.5">
      <c r="A107" s="11"/>
      <c r="B107" s="14" t="s">
        <v>14</v>
      </c>
      <c r="C107" s="30">
        <f>SUM(C54:C106)</f>
        <v>57981211</v>
      </c>
      <c r="D107" s="33">
        <f>SUM(D54,D58,D61,D64,D67,D71,D74,D77,D80,D83,D86,D89,D92,D95,D98,D101,D104)</f>
        <v>19562539</v>
      </c>
      <c r="E107" s="22">
        <f>(D107*100)/C107</f>
        <v>33.739445352391826</v>
      </c>
      <c r="F107" s="17"/>
      <c r="G107" s="17"/>
      <c r="H107" s="12"/>
      <c r="I107" s="23">
        <f>SUM(I54:I106)</f>
        <v>8228350.071</v>
      </c>
    </row>
    <row r="108" ht="12.75">
      <c r="C108" s="13"/>
    </row>
    <row r="109" spans="1:9" ht="13.5">
      <c r="A109" s="35" t="s">
        <v>26</v>
      </c>
      <c r="B109" s="36"/>
      <c r="C109" s="36"/>
      <c r="D109" s="36"/>
      <c r="E109" s="36"/>
      <c r="F109" s="36"/>
      <c r="G109" s="36"/>
      <c r="H109" s="36"/>
      <c r="I109" s="37"/>
    </row>
    <row r="110" spans="1:9" ht="13.5">
      <c r="A110" s="5"/>
      <c r="B110" s="21"/>
      <c r="C110" s="31"/>
      <c r="D110" s="29"/>
      <c r="E110" s="25"/>
      <c r="F110" s="26"/>
      <c r="G110" s="27"/>
      <c r="H110" s="24"/>
      <c r="I110" s="7"/>
    </row>
    <row r="111" spans="1:9" ht="13.5">
      <c r="A111" s="5">
        <v>30</v>
      </c>
      <c r="B111" s="21" t="s">
        <v>27</v>
      </c>
      <c r="C111" s="29">
        <v>2150000</v>
      </c>
      <c r="D111" s="32">
        <f>SUM(D112:D113)</f>
        <v>2150000</v>
      </c>
      <c r="E111" s="28">
        <f>(D111*100)/C111</f>
        <v>100</v>
      </c>
      <c r="F111" s="26">
        <v>0.48</v>
      </c>
      <c r="G111" s="26">
        <v>0.481</v>
      </c>
      <c r="H111" s="24">
        <f>(G111*100)/F111-100</f>
        <v>0.2083333333333428</v>
      </c>
      <c r="I111" s="7">
        <f>FLOOR(G111,0.00001)*D111</f>
        <v>1034150.0000000001</v>
      </c>
    </row>
    <row r="112" spans="1:9" ht="13.5">
      <c r="A112" s="5"/>
      <c r="B112" s="21"/>
      <c r="C112" s="31" t="s">
        <v>56</v>
      </c>
      <c r="D112" s="29">
        <v>2100000</v>
      </c>
      <c r="E112" s="25"/>
      <c r="F112" s="26"/>
      <c r="G112" s="27"/>
      <c r="H112" s="24"/>
      <c r="I112" s="7"/>
    </row>
    <row r="113" spans="1:9" ht="13.5">
      <c r="A113" s="5"/>
      <c r="B113" s="21"/>
      <c r="C113" s="31" t="s">
        <v>55</v>
      </c>
      <c r="D113" s="29">
        <v>50000</v>
      </c>
      <c r="E113" s="25"/>
      <c r="F113" s="26"/>
      <c r="G113" s="27"/>
      <c r="H113" s="24"/>
      <c r="I113" s="7"/>
    </row>
    <row r="114" spans="1:9" ht="13.5">
      <c r="A114" s="5"/>
      <c r="B114" s="21"/>
      <c r="C114" s="31"/>
      <c r="D114" s="29"/>
      <c r="E114" s="25"/>
      <c r="F114" s="26"/>
      <c r="G114" s="27"/>
      <c r="H114" s="24"/>
      <c r="I114" s="7"/>
    </row>
    <row r="115" spans="1:9" ht="13.5">
      <c r="A115" s="11"/>
      <c r="B115" s="14" t="s">
        <v>14</v>
      </c>
      <c r="C115" s="30">
        <f>SUM(C111:C114)</f>
        <v>2150000</v>
      </c>
      <c r="D115" s="33">
        <f>SUM(D111)</f>
        <v>2150000</v>
      </c>
      <c r="E115" s="22">
        <f>(D115*100)/C115</f>
        <v>100</v>
      </c>
      <c r="F115" s="17"/>
      <c r="G115" s="17"/>
      <c r="H115" s="12"/>
      <c r="I115" s="23">
        <f>SUM(I111:I114)</f>
        <v>1034150.0000000001</v>
      </c>
    </row>
    <row r="116" ht="12.75">
      <c r="C116" s="13"/>
    </row>
    <row r="117" spans="1:9" ht="13.5">
      <c r="A117" s="35" t="s">
        <v>28</v>
      </c>
      <c r="B117" s="36"/>
      <c r="C117" s="36"/>
      <c r="D117" s="36"/>
      <c r="E117" s="36"/>
      <c r="F117" s="36"/>
      <c r="G117" s="36"/>
      <c r="H117" s="36"/>
      <c r="I117" s="37"/>
    </row>
    <row r="118" spans="1:9" ht="13.5">
      <c r="A118" s="5"/>
      <c r="B118" s="21"/>
      <c r="C118" s="31"/>
      <c r="D118" s="29"/>
      <c r="E118" s="25"/>
      <c r="F118" s="26"/>
      <c r="G118" s="27"/>
      <c r="H118" s="24"/>
      <c r="I118" s="7"/>
    </row>
    <row r="119" spans="1:9" ht="13.5">
      <c r="A119" s="5">
        <v>31</v>
      </c>
      <c r="B119" s="21" t="s">
        <v>36</v>
      </c>
      <c r="C119" s="29">
        <v>498687</v>
      </c>
      <c r="D119" s="32">
        <f>SUM(D120:D120)</f>
        <v>0</v>
      </c>
      <c r="E119" s="28">
        <f>(D119*100)/C119</f>
        <v>0</v>
      </c>
      <c r="F119" s="26">
        <v>0.4959</v>
      </c>
      <c r="G119" s="24">
        <v>0</v>
      </c>
      <c r="H119" s="24">
        <v>0</v>
      </c>
      <c r="I119" s="7">
        <f>FLOOR(G119,0.00001)*D119</f>
        <v>0</v>
      </c>
    </row>
    <row r="120" spans="1:9" ht="13.5">
      <c r="A120" s="5"/>
      <c r="B120" s="21"/>
      <c r="C120" s="31" t="s">
        <v>22</v>
      </c>
      <c r="D120" s="29"/>
      <c r="E120" s="25"/>
      <c r="F120" s="26"/>
      <c r="G120" s="27"/>
      <c r="H120" s="24"/>
      <c r="I120" s="7"/>
    </row>
    <row r="121" spans="1:9" ht="13.5">
      <c r="A121" s="5"/>
      <c r="B121" s="21"/>
      <c r="C121" s="31"/>
      <c r="D121" s="29"/>
      <c r="E121" s="25"/>
      <c r="F121" s="26"/>
      <c r="G121" s="27"/>
      <c r="H121" s="24"/>
      <c r="I121" s="7"/>
    </row>
    <row r="122" spans="1:9" ht="13.5">
      <c r="A122" s="5">
        <v>32</v>
      </c>
      <c r="B122" s="21" t="s">
        <v>29</v>
      </c>
      <c r="C122" s="29">
        <v>69485</v>
      </c>
      <c r="D122" s="32">
        <f>SUM(D123)</f>
        <v>69485</v>
      </c>
      <c r="E122" s="28">
        <f>(D122*100)/C122</f>
        <v>100</v>
      </c>
      <c r="F122" s="26">
        <v>0.5415</v>
      </c>
      <c r="G122" s="26">
        <v>0.5415</v>
      </c>
      <c r="H122" s="24">
        <f>(G122*100)/F122-100</f>
        <v>0</v>
      </c>
      <c r="I122" s="7">
        <f>FLOOR(G122,0.00001)*D122</f>
        <v>37626.12750000001</v>
      </c>
    </row>
    <row r="123" spans="1:9" ht="13.5">
      <c r="A123" s="5"/>
      <c r="B123" s="21"/>
      <c r="C123" s="31" t="s">
        <v>57</v>
      </c>
      <c r="D123" s="29">
        <v>69485</v>
      </c>
      <c r="E123" s="25"/>
      <c r="F123" s="26"/>
      <c r="G123" s="27"/>
      <c r="H123" s="24"/>
      <c r="I123" s="7"/>
    </row>
    <row r="124" spans="1:9" ht="13.5">
      <c r="A124" s="5"/>
      <c r="B124" s="21"/>
      <c r="C124" s="31"/>
      <c r="D124" s="29"/>
      <c r="E124" s="25"/>
      <c r="F124" s="26"/>
      <c r="G124" s="27"/>
      <c r="H124" s="24"/>
      <c r="I124" s="7"/>
    </row>
    <row r="125" spans="1:9" ht="13.5">
      <c r="A125" s="5">
        <v>33</v>
      </c>
      <c r="B125" s="21" t="s">
        <v>29</v>
      </c>
      <c r="C125" s="29">
        <v>2770000</v>
      </c>
      <c r="D125" s="32">
        <f>SUM(D126:D127)</f>
        <v>2770000</v>
      </c>
      <c r="E125" s="28">
        <f>(D125*100)/C125</f>
        <v>100</v>
      </c>
      <c r="F125" s="26">
        <v>0.5415</v>
      </c>
      <c r="G125" s="26">
        <v>0.5415</v>
      </c>
      <c r="H125" s="24">
        <f>(G125*100)/F125-100</f>
        <v>0</v>
      </c>
      <c r="I125" s="7">
        <f>FLOOR(G125,0.00001)*D125</f>
        <v>1499955.0000000002</v>
      </c>
    </row>
    <row r="126" spans="1:9" ht="13.5">
      <c r="A126" s="5"/>
      <c r="B126" s="21"/>
      <c r="C126" s="31" t="s">
        <v>57</v>
      </c>
      <c r="D126" s="29">
        <v>600000</v>
      </c>
      <c r="E126" s="25"/>
      <c r="F126" s="26"/>
      <c r="G126" s="27"/>
      <c r="H126" s="24"/>
      <c r="I126" s="7"/>
    </row>
    <row r="127" spans="1:9" ht="13.5">
      <c r="A127" s="5"/>
      <c r="B127" s="21"/>
      <c r="C127" s="31" t="s">
        <v>53</v>
      </c>
      <c r="D127" s="29">
        <v>2170000</v>
      </c>
      <c r="E127" s="25"/>
      <c r="F127" s="26"/>
      <c r="G127" s="27"/>
      <c r="H127" s="24"/>
      <c r="I127" s="7"/>
    </row>
    <row r="128" spans="1:9" ht="13.5">
      <c r="A128" s="5"/>
      <c r="B128" s="21"/>
      <c r="C128" s="31"/>
      <c r="D128" s="29"/>
      <c r="E128" s="25"/>
      <c r="F128" s="26"/>
      <c r="G128" s="27"/>
      <c r="H128" s="24"/>
      <c r="I128" s="7"/>
    </row>
    <row r="129" spans="1:9" ht="13.5">
      <c r="A129" s="5">
        <v>34</v>
      </c>
      <c r="B129" s="21" t="s">
        <v>30</v>
      </c>
      <c r="C129" s="29">
        <v>261516</v>
      </c>
      <c r="D129" s="32">
        <f>SUM(D130)</f>
        <v>0</v>
      </c>
      <c r="E129" s="28">
        <f>(D129*100)/C129</f>
        <v>0</v>
      </c>
      <c r="F129" s="26">
        <v>0.5415</v>
      </c>
      <c r="G129" s="24">
        <v>0</v>
      </c>
      <c r="H129" s="24">
        <v>0</v>
      </c>
      <c r="I129" s="7">
        <f>FLOOR(G129,0.00001)*D129</f>
        <v>0</v>
      </c>
    </row>
    <row r="130" spans="1:9" ht="13.5">
      <c r="A130" s="5"/>
      <c r="B130" s="21"/>
      <c r="C130" s="31" t="s">
        <v>22</v>
      </c>
      <c r="D130" s="29"/>
      <c r="E130" s="25"/>
      <c r="F130" s="26"/>
      <c r="G130" s="27"/>
      <c r="H130" s="24"/>
      <c r="I130" s="7"/>
    </row>
    <row r="131" spans="1:9" ht="13.5">
      <c r="A131" s="5"/>
      <c r="B131" s="21"/>
      <c r="C131" s="31"/>
      <c r="D131" s="29"/>
      <c r="E131" s="25"/>
      <c r="F131" s="26"/>
      <c r="G131" s="27"/>
      <c r="H131" s="24"/>
      <c r="I131" s="7"/>
    </row>
    <row r="132" spans="1:9" ht="13.5">
      <c r="A132" s="5">
        <v>35</v>
      </c>
      <c r="B132" s="21" t="s">
        <v>31</v>
      </c>
      <c r="C132" s="29">
        <v>1700000</v>
      </c>
      <c r="D132" s="32">
        <f>SUM(D133)</f>
        <v>0</v>
      </c>
      <c r="E132" s="28">
        <f>(D132*100)/C132</f>
        <v>0</v>
      </c>
      <c r="F132" s="26">
        <v>0.5415</v>
      </c>
      <c r="G132" s="24">
        <v>0</v>
      </c>
      <c r="H132" s="24">
        <v>0</v>
      </c>
      <c r="I132" s="7">
        <f>FLOOR(G132,0.00001)*D132</f>
        <v>0</v>
      </c>
    </row>
    <row r="133" spans="1:9" ht="13.5">
      <c r="A133" s="5"/>
      <c r="B133" s="21"/>
      <c r="C133" s="31" t="s">
        <v>22</v>
      </c>
      <c r="D133" s="29"/>
      <c r="E133" s="25"/>
      <c r="F133" s="26"/>
      <c r="G133" s="27"/>
      <c r="H133" s="24"/>
      <c r="I133" s="7"/>
    </row>
    <row r="134" spans="1:9" ht="13.5">
      <c r="A134" s="5"/>
      <c r="B134" s="21"/>
      <c r="C134" s="31"/>
      <c r="D134" s="29"/>
      <c r="E134" s="25"/>
      <c r="F134" s="26"/>
      <c r="G134" s="27"/>
      <c r="H134" s="24"/>
      <c r="I134" s="7"/>
    </row>
    <row r="135" spans="1:9" ht="13.5">
      <c r="A135" s="5">
        <v>36</v>
      </c>
      <c r="B135" s="21" t="s">
        <v>37</v>
      </c>
      <c r="C135" s="29">
        <v>1431450</v>
      </c>
      <c r="D135" s="32">
        <f>SUM(D136)</f>
        <v>0</v>
      </c>
      <c r="E135" s="28">
        <f>(D135*100)/C135</f>
        <v>0</v>
      </c>
      <c r="F135" s="26">
        <v>0.5415</v>
      </c>
      <c r="G135" s="24">
        <v>0</v>
      </c>
      <c r="H135" s="24">
        <v>0</v>
      </c>
      <c r="I135" s="7">
        <f>FLOOR(G135,0.00001)*D135</f>
        <v>0</v>
      </c>
    </row>
    <row r="136" spans="1:9" ht="13.5">
      <c r="A136" s="5"/>
      <c r="B136" s="21"/>
      <c r="C136" s="31" t="s">
        <v>22</v>
      </c>
      <c r="D136" s="29"/>
      <c r="E136" s="25"/>
      <c r="F136" s="26"/>
      <c r="G136" s="27"/>
      <c r="H136" s="24"/>
      <c r="I136" s="7"/>
    </row>
    <row r="137" spans="1:9" ht="13.5">
      <c r="A137" s="5"/>
      <c r="B137" s="21"/>
      <c r="C137" s="31"/>
      <c r="D137" s="29"/>
      <c r="E137" s="25"/>
      <c r="F137" s="26"/>
      <c r="G137" s="27"/>
      <c r="H137" s="24"/>
      <c r="I137" s="7"/>
    </row>
    <row r="138" spans="1:9" ht="13.5">
      <c r="A138" s="5">
        <v>37</v>
      </c>
      <c r="B138" s="21" t="s">
        <v>37</v>
      </c>
      <c r="C138" s="29">
        <v>2140009</v>
      </c>
      <c r="D138" s="32">
        <f>SUM(D139)</f>
        <v>0</v>
      </c>
      <c r="E138" s="28">
        <f>(D138*100)/C138</f>
        <v>0</v>
      </c>
      <c r="F138" s="26">
        <v>0.5415</v>
      </c>
      <c r="G138" s="24">
        <v>0</v>
      </c>
      <c r="H138" s="24">
        <v>0</v>
      </c>
      <c r="I138" s="7">
        <f>FLOOR(G138,0.00001)*D138</f>
        <v>0</v>
      </c>
    </row>
    <row r="139" spans="1:9" ht="13.5">
      <c r="A139" s="5"/>
      <c r="B139" s="21"/>
      <c r="C139" s="31" t="s">
        <v>22</v>
      </c>
      <c r="D139" s="29"/>
      <c r="E139" s="25"/>
      <c r="F139" s="26"/>
      <c r="G139" s="27"/>
      <c r="H139" s="24"/>
      <c r="I139" s="7"/>
    </row>
    <row r="140" spans="1:9" ht="13.5">
      <c r="A140" s="5"/>
      <c r="B140" s="21"/>
      <c r="C140" s="6"/>
      <c r="D140" s="18"/>
      <c r="E140" s="25"/>
      <c r="F140" s="26"/>
      <c r="G140" s="27"/>
      <c r="H140" s="24"/>
      <c r="I140" s="7"/>
    </row>
    <row r="141" spans="1:9" ht="13.5">
      <c r="A141" s="11"/>
      <c r="B141" s="14" t="s">
        <v>14</v>
      </c>
      <c r="C141" s="30">
        <f>SUM(C119:C138)</f>
        <v>8871147</v>
      </c>
      <c r="D141" s="33">
        <f>SUM(D119,D122,D125,D129,D132,D135,D138)</f>
        <v>2839485</v>
      </c>
      <c r="E141" s="22">
        <f>(D141*100)/C141</f>
        <v>32.00809320373115</v>
      </c>
      <c r="F141" s="17"/>
      <c r="G141" s="17"/>
      <c r="H141" s="12"/>
      <c r="I141" s="23">
        <f>SUM(I119:I140)</f>
        <v>1537581.1275000002</v>
      </c>
    </row>
    <row r="142" ht="12.75">
      <c r="C142" s="13"/>
    </row>
    <row r="143" spans="1:9" ht="13.5">
      <c r="A143" s="15"/>
      <c r="B143" s="14" t="s">
        <v>12</v>
      </c>
      <c r="C143" s="30">
        <f>SUM(C34,C50,C107,C115,C141)</f>
        <v>82888262</v>
      </c>
      <c r="D143" s="30">
        <f>SUM(D34,D50,D107,D115,D141)</f>
        <v>27888571</v>
      </c>
      <c r="E143" s="22">
        <f>(D143*100)/C143</f>
        <v>33.645983553135665</v>
      </c>
      <c r="F143" s="16"/>
      <c r="G143" s="16"/>
      <c r="H143" s="16"/>
      <c r="I143" s="34">
        <f>SUM(I34,I50,I107,I115,I141)</f>
        <v>12537212.1855</v>
      </c>
    </row>
  </sheetData>
  <sheetProtection/>
  <mergeCells count="6">
    <mergeCell ref="A117:I117"/>
    <mergeCell ref="A109:I109"/>
    <mergeCell ref="A2:I2"/>
    <mergeCell ref="A52:I52"/>
    <mergeCell ref="A8:I8"/>
    <mergeCell ref="A36:I3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2011-05-11T17:24:41Z</cp:lastPrinted>
  <dcterms:created xsi:type="dcterms:W3CDTF">2005-05-09T20:19:33Z</dcterms:created>
  <dcterms:modified xsi:type="dcterms:W3CDTF">2011-05-11T17:24:43Z</dcterms:modified>
  <cp:category/>
  <cp:version/>
  <cp:contentType/>
  <cp:contentStatus/>
</cp:coreProperties>
</file>