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1 MILHO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<sst xmlns="http://schemas.openxmlformats.org/spreadsheetml/2006/main" count="65" uniqueCount="41">
  <si>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</si>
  <si>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</si>
  <si>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</si>
  <si>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</si>
  <si>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</si>
  <si>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</si>
  <si>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</si>
  <si>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</si>
  <si>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</si>
  <si>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</si>
  <si>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</si>
  <si>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</si>
  <si>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</si>
  <si>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</si>
  <si>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</si>
  <si>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</si>
  <si>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</si>
  <si>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</si>
  <si>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</si>
  <si>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</si>
  <si>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</si>
  <si>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>MG</t>
  </si>
  <si>
    <t>Lucas do Rio Verde</t>
  </si>
  <si>
    <t>Sinop</t>
  </si>
  <si>
    <t>BBM UB</t>
  </si>
  <si>
    <t>BBM SP</t>
  </si>
  <si>
    <t>BCMR</t>
  </si>
  <si>
    <t>BCMMT</t>
  </si>
  <si>
    <t xml:space="preserve">        AVISO DE VENDA DE MILHO EM GRÃOS – Nº 161/11 - 19/05/2011</t>
  </si>
  <si>
    <t>Capinopolis</t>
  </si>
  <si>
    <t>Patrocinio</t>
  </si>
  <si>
    <t>Santa Vitoria</t>
  </si>
  <si>
    <t>Uberlandia</t>
  </si>
  <si>
    <t>BBM MG</t>
  </si>
  <si>
    <t>Comodoro</t>
  </si>
  <si>
    <t>Sapezal</t>
  </si>
  <si>
    <t>Vera</t>
  </si>
  <si>
    <t>BCSP</t>
  </si>
  <si>
    <t>BBSB</t>
  </si>
  <si>
    <t>BBM PR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</si>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</sst>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 topLeftCell="B1">
      <selection activeCell="I64" sqref="I6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29</v>
      </c>
      <c r="C10" s="27">
        <v>1448390</v>
      </c>
      <c r="D10" s="30">
        <f>SUM(D11:D11)</f>
        <v>1448390</v>
      </c>
      <c r="E10" s="26">
        <f>(D10*100)/C10</f>
        <v>100</v>
      </c>
      <c r="F10" s="24">
        <v>0.345</v>
      </c>
      <c r="G10" s="22">
        <v>0.3797</v>
      </c>
      <c r="H10" s="22">
        <f>(G10*100)/F10-100</f>
        <v>10.057971014492765</v>
      </c>
      <c r="I10" s="6">
        <f>FLOOR(G10,0.00001)*D10</f>
        <v>549953.6830000001</v>
      </c>
    </row>
    <row r="11" spans="1:9" ht="13.5">
      <c r="A11" s="5"/>
      <c r="B11" s="19"/>
      <c r="C11" s="29" t="s">
        <v>24</v>
      </c>
      <c r="D11" s="27">
        <v>1448390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30</v>
      </c>
      <c r="C13" s="27">
        <v>6315060</v>
      </c>
      <c r="D13" s="30">
        <f>SUM(D14:D14)</f>
        <v>6315060</v>
      </c>
      <c r="E13" s="26">
        <f>(D13*100)/C13</f>
        <v>100</v>
      </c>
      <c r="F13" s="24">
        <v>0.345</v>
      </c>
      <c r="G13" s="24">
        <v>0.401</v>
      </c>
      <c r="H13" s="22">
        <f>(G13*100)/F13-100</f>
        <v>16.23188405797103</v>
      </c>
      <c r="I13" s="6">
        <f>FLOOR(G13,0.00001)*D13</f>
        <v>2532339.06</v>
      </c>
    </row>
    <row r="14" spans="1:9" ht="13.5">
      <c r="A14" s="5"/>
      <c r="B14" s="19"/>
      <c r="C14" s="29" t="s">
        <v>24</v>
      </c>
      <c r="D14" s="27">
        <v>6315060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31</v>
      </c>
      <c r="C16" s="27">
        <v>457630</v>
      </c>
      <c r="D16" s="30">
        <f>SUM(D17:D17)</f>
        <v>457630</v>
      </c>
      <c r="E16" s="26">
        <f>(D16*100)/C16</f>
        <v>100</v>
      </c>
      <c r="F16" s="24">
        <v>0.345</v>
      </c>
      <c r="G16" s="24">
        <v>0.371</v>
      </c>
      <c r="H16" s="22">
        <f>(G16*100)/F16-100</f>
        <v>7.536231884057983</v>
      </c>
      <c r="I16" s="6">
        <f>FLOOR(G16,0.00001)*D16</f>
        <v>169780.73</v>
      </c>
    </row>
    <row r="17" spans="1:9" ht="13.5">
      <c r="A17" s="5"/>
      <c r="B17" s="19"/>
      <c r="C17" s="29" t="s">
        <v>24</v>
      </c>
      <c r="D17" s="27">
        <v>457630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32</v>
      </c>
      <c r="C19" s="27">
        <v>3493160</v>
      </c>
      <c r="D19" s="30">
        <f>SUM(D20:D21)</f>
        <v>3493160</v>
      </c>
      <c r="E19" s="26">
        <f>(D19*100)/C19</f>
        <v>100</v>
      </c>
      <c r="F19" s="24">
        <v>0.345</v>
      </c>
      <c r="G19" s="24">
        <v>0.398</v>
      </c>
      <c r="H19" s="22">
        <f>(G19*100)/F19-100</f>
        <v>15.362318840579732</v>
      </c>
      <c r="I19" s="6">
        <f>FLOOR(G19,0.00001)*D19</f>
        <v>1390277.6800000002</v>
      </c>
    </row>
    <row r="20" spans="1:9" ht="13.5">
      <c r="A20" s="5"/>
      <c r="B20" s="19"/>
      <c r="C20" s="29" t="s">
        <v>33</v>
      </c>
      <c r="D20" s="27">
        <v>162000</v>
      </c>
      <c r="E20" s="23"/>
      <c r="F20" s="24"/>
      <c r="G20" s="25"/>
      <c r="H20" s="22"/>
      <c r="I20" s="6"/>
    </row>
    <row r="21" spans="1:9" ht="13.5">
      <c r="A21" s="5"/>
      <c r="B21" s="19"/>
      <c r="C21" s="29" t="s">
        <v>24</v>
      </c>
      <c r="D21" s="27">
        <v>3331160</v>
      </c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5</v>
      </c>
      <c r="B23" s="19" t="s">
        <v>32</v>
      </c>
      <c r="C23" s="27">
        <v>370000</v>
      </c>
      <c r="D23" s="30">
        <f>SUM(D24:D24)</f>
        <v>370000</v>
      </c>
      <c r="E23" s="26">
        <f>(D23*100)/C23</f>
        <v>100</v>
      </c>
      <c r="F23" s="24">
        <v>0.345</v>
      </c>
      <c r="G23" s="24">
        <v>0.3924</v>
      </c>
      <c r="H23" s="22">
        <f>(G23*100)/F23-100</f>
        <v>13.739130434782624</v>
      </c>
      <c r="I23" s="6">
        <f>FLOOR(G23,0.00001)*D23</f>
        <v>145188</v>
      </c>
    </row>
    <row r="24" spans="1:9" ht="13.5">
      <c r="A24" s="5"/>
      <c r="B24" s="19"/>
      <c r="C24" s="29" t="s">
        <v>24</v>
      </c>
      <c r="D24" s="27">
        <v>370000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SUM(C10:C25)</f>
        <v>12084240</v>
      </c>
      <c r="D26" s="31">
        <f>SUM(D10,D13,D16,D19,D23)</f>
        <v>12084240</v>
      </c>
      <c r="E26" s="20">
        <f>(D26*100)/C26</f>
        <v>100</v>
      </c>
      <c r="F26" s="16"/>
      <c r="G26" s="16"/>
      <c r="H26" s="11"/>
      <c r="I26" s="21">
        <f>SUM(I10+I13+I16+I19+I23)</f>
        <v>4787539.153000001</v>
      </c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35" t="s">
        <v>19</v>
      </c>
      <c r="B28" s="36"/>
      <c r="C28" s="36"/>
      <c r="D28" s="36"/>
      <c r="E28" s="36"/>
      <c r="F28" s="36"/>
      <c r="G28" s="36"/>
      <c r="H28" s="36"/>
      <c r="I28" s="37"/>
    </row>
    <row r="29" spans="1:9" ht="13.5">
      <c r="A29" s="8"/>
      <c r="B29" s="8"/>
      <c r="C29" s="8"/>
      <c r="D29" s="8"/>
      <c r="E29" s="8"/>
      <c r="F29" s="8"/>
      <c r="G29" s="8"/>
      <c r="H29" s="8"/>
      <c r="I29" s="9"/>
    </row>
    <row r="30" spans="1:9" ht="13.5">
      <c r="A30" s="5">
        <v>6</v>
      </c>
      <c r="B30" s="19" t="s">
        <v>34</v>
      </c>
      <c r="C30" s="27">
        <v>1685000</v>
      </c>
      <c r="D30" s="30">
        <f>SUM(D31:D34)</f>
        <v>1685000</v>
      </c>
      <c r="E30" s="26">
        <f>(D30*100)/C30</f>
        <v>100</v>
      </c>
      <c r="F30" s="24">
        <v>0.2834</v>
      </c>
      <c r="G30" s="24">
        <v>0.3242</v>
      </c>
      <c r="H30" s="22">
        <f>(G30*100)/F30-100</f>
        <v>14.396612561750189</v>
      </c>
      <c r="I30" s="6">
        <f>FLOOR(G30,0.00001)*D30</f>
        <v>546277.0000000001</v>
      </c>
    </row>
    <row r="31" spans="1:9" ht="13.5">
      <c r="A31" s="5"/>
      <c r="B31" s="19"/>
      <c r="C31" s="29" t="s">
        <v>37</v>
      </c>
      <c r="D31" s="27">
        <v>397000</v>
      </c>
      <c r="E31" s="23"/>
      <c r="F31" s="24"/>
      <c r="G31" s="25"/>
      <c r="H31" s="22"/>
      <c r="I31" s="6"/>
    </row>
    <row r="32" spans="1:9" ht="13.5">
      <c r="A32" s="5"/>
      <c r="B32" s="19"/>
      <c r="C32" s="29" t="s">
        <v>38</v>
      </c>
      <c r="D32" s="27">
        <v>522000</v>
      </c>
      <c r="E32" s="23"/>
      <c r="F32" s="24"/>
      <c r="G32" s="25"/>
      <c r="H32" s="22"/>
      <c r="I32" s="6"/>
    </row>
    <row r="33" spans="1:9" ht="13.5">
      <c r="A33" s="5"/>
      <c r="B33" s="19"/>
      <c r="C33" s="29" t="s">
        <v>39</v>
      </c>
      <c r="D33" s="27">
        <v>600000</v>
      </c>
      <c r="E33" s="23"/>
      <c r="F33" s="24"/>
      <c r="G33" s="25"/>
      <c r="H33" s="22"/>
      <c r="I33" s="6"/>
    </row>
    <row r="34" spans="1:9" ht="13.5">
      <c r="A34" s="5"/>
      <c r="B34" s="19"/>
      <c r="C34" s="29" t="s">
        <v>24</v>
      </c>
      <c r="D34" s="27">
        <v>166000</v>
      </c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7</v>
      </c>
      <c r="B36" s="19" t="s">
        <v>22</v>
      </c>
      <c r="C36" s="27">
        <v>2151651</v>
      </c>
      <c r="D36" s="30">
        <f>SUM(D37:D38)</f>
        <v>1980000</v>
      </c>
      <c r="E36" s="26">
        <f>(D36*100)/C36</f>
        <v>92.02235864459432</v>
      </c>
      <c r="F36" s="24">
        <v>0.2834</v>
      </c>
      <c r="G36" s="24">
        <v>0.297</v>
      </c>
      <c r="H36" s="22">
        <f>(G36*100)/F36-100</f>
        <v>4.798870853916725</v>
      </c>
      <c r="I36" s="6">
        <f>FLOOR(G36,0.00001)*D36</f>
        <v>588060.0000000001</v>
      </c>
    </row>
    <row r="37" spans="1:9" ht="13.5">
      <c r="A37" s="5"/>
      <c r="B37" s="19"/>
      <c r="C37" s="29" t="s">
        <v>26</v>
      </c>
      <c r="D37" s="27">
        <v>1620000</v>
      </c>
      <c r="E37" s="23"/>
      <c r="F37" s="24"/>
      <c r="G37" s="25"/>
      <c r="H37" s="22"/>
      <c r="I37" s="6"/>
    </row>
    <row r="38" spans="1:9" ht="13.5">
      <c r="A38" s="5"/>
      <c r="B38" s="19"/>
      <c r="C38" s="29" t="s">
        <v>27</v>
      </c>
      <c r="D38" s="27">
        <v>360000</v>
      </c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8</v>
      </c>
      <c r="B40" s="19" t="s">
        <v>35</v>
      </c>
      <c r="C40" s="27">
        <v>23000</v>
      </c>
      <c r="D40" s="30">
        <f>SUM(D41:D41)</f>
        <v>23000</v>
      </c>
      <c r="E40" s="26">
        <f>(D40*100)/C40</f>
        <v>100</v>
      </c>
      <c r="F40" s="24">
        <v>0.2834</v>
      </c>
      <c r="G40" s="24">
        <v>0.294</v>
      </c>
      <c r="H40" s="22">
        <f>(G40*100)/F40-100</f>
        <v>3.7402964008468587</v>
      </c>
      <c r="I40" s="6">
        <f>FLOOR(G40,0.00001)*D40</f>
        <v>6762.000000000001</v>
      </c>
    </row>
    <row r="41" spans="1:9" ht="13.5">
      <c r="A41" s="5"/>
      <c r="B41" s="19"/>
      <c r="C41" s="29" t="s">
        <v>37</v>
      </c>
      <c r="D41" s="27">
        <v>23000</v>
      </c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9</v>
      </c>
      <c r="B43" s="19" t="s">
        <v>35</v>
      </c>
      <c r="C43" s="27">
        <v>675000</v>
      </c>
      <c r="D43" s="30">
        <f>SUM(D44:D46)</f>
        <v>675000</v>
      </c>
      <c r="E43" s="26">
        <f>(D43*100)/C43</f>
        <v>100</v>
      </c>
      <c r="F43" s="24">
        <v>0.2834</v>
      </c>
      <c r="G43" s="24">
        <v>0.325</v>
      </c>
      <c r="H43" s="22">
        <f>(G43*100)/F43-100</f>
        <v>14.678899082568819</v>
      </c>
      <c r="I43" s="6">
        <f>FLOOR(G43,0.00001)*D43</f>
        <v>219375</v>
      </c>
    </row>
    <row r="44" spans="1:9" ht="13.5">
      <c r="A44" s="5"/>
      <c r="B44" s="19"/>
      <c r="C44" s="29" t="s">
        <v>37</v>
      </c>
      <c r="D44" s="27">
        <v>200000</v>
      </c>
      <c r="E44" s="23"/>
      <c r="F44" s="24"/>
      <c r="G44" s="25"/>
      <c r="H44" s="22"/>
      <c r="I44" s="6"/>
    </row>
    <row r="45" spans="1:9" ht="13.5">
      <c r="A45" s="5"/>
      <c r="B45" s="19"/>
      <c r="C45" s="29" t="s">
        <v>27</v>
      </c>
      <c r="D45" s="27">
        <v>300000</v>
      </c>
      <c r="E45" s="23"/>
      <c r="F45" s="24"/>
      <c r="G45" s="25"/>
      <c r="H45" s="22"/>
      <c r="I45" s="6"/>
    </row>
    <row r="46" spans="1:9" ht="13.5">
      <c r="A46" s="5"/>
      <c r="B46" s="19"/>
      <c r="C46" s="29" t="s">
        <v>38</v>
      </c>
      <c r="D46" s="27">
        <v>175000</v>
      </c>
      <c r="E46" s="23"/>
      <c r="F46" s="24"/>
      <c r="G46" s="25"/>
      <c r="H46" s="22"/>
      <c r="I46" s="6"/>
    </row>
    <row r="47" spans="1:9" ht="13.5">
      <c r="A47" s="5"/>
      <c r="B47" s="19"/>
      <c r="C47" s="29"/>
      <c r="D47" s="27"/>
      <c r="E47" s="23"/>
      <c r="F47" s="24"/>
      <c r="G47" s="25"/>
      <c r="H47" s="22"/>
      <c r="I47" s="6"/>
    </row>
    <row r="48" spans="1:9" ht="13.5">
      <c r="A48" s="5">
        <v>10</v>
      </c>
      <c r="B48" s="19" t="s">
        <v>23</v>
      </c>
      <c r="C48" s="27">
        <v>1642770</v>
      </c>
      <c r="D48" s="30">
        <f>SUM(D49:D50)</f>
        <v>1642770</v>
      </c>
      <c r="E48" s="26">
        <f>(D48*100)/C48</f>
        <v>100</v>
      </c>
      <c r="F48" s="24">
        <v>0.2834</v>
      </c>
      <c r="G48" s="24">
        <v>0.286</v>
      </c>
      <c r="H48" s="22">
        <f>(G48*100)/F48-100</f>
        <v>0.9174311926605441</v>
      </c>
      <c r="I48" s="6">
        <f>FLOOR(G48,0.00001)*D48</f>
        <v>469832.22000000003</v>
      </c>
    </row>
    <row r="49" spans="1:9" ht="13.5">
      <c r="A49" s="5"/>
      <c r="B49" s="19"/>
      <c r="C49" s="29" t="s">
        <v>20</v>
      </c>
      <c r="D49" s="27">
        <v>1612770</v>
      </c>
      <c r="E49" s="23"/>
      <c r="F49" s="24"/>
      <c r="G49" s="25"/>
      <c r="H49" s="22"/>
      <c r="I49" s="6"/>
    </row>
    <row r="50" spans="1:9" ht="13.5">
      <c r="A50" s="5"/>
      <c r="B50" s="19"/>
      <c r="C50" s="29" t="s">
        <v>27</v>
      </c>
      <c r="D50" s="27">
        <v>30000</v>
      </c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11</v>
      </c>
      <c r="B52" s="19" t="s">
        <v>36</v>
      </c>
      <c r="C52" s="27">
        <v>1588829</v>
      </c>
      <c r="D52" s="30">
        <f>SUM(D53:D57)</f>
        <v>1073000</v>
      </c>
      <c r="E52" s="26">
        <f>(D52*100)/C52</f>
        <v>67.5340140443056</v>
      </c>
      <c r="F52" s="24">
        <v>0.2834</v>
      </c>
      <c r="G52" s="24">
        <v>0.2834</v>
      </c>
      <c r="H52" s="22">
        <f>(G52*100)/F52-100</f>
        <v>0</v>
      </c>
      <c r="I52" s="6">
        <f>FLOOR(G52,0.00001)*D52</f>
        <v>304088.20000000007</v>
      </c>
    </row>
    <row r="53" spans="1:9" ht="13.5">
      <c r="A53" s="5"/>
      <c r="B53" s="19"/>
      <c r="C53" s="29" t="s">
        <v>20</v>
      </c>
      <c r="D53" s="27">
        <v>300000</v>
      </c>
      <c r="E53" s="23"/>
      <c r="F53" s="24"/>
      <c r="G53" s="25"/>
      <c r="H53" s="22"/>
      <c r="I53" s="6"/>
    </row>
    <row r="54" spans="1:9" ht="13.5">
      <c r="A54" s="5"/>
      <c r="B54" s="19"/>
      <c r="C54" s="29" t="s">
        <v>27</v>
      </c>
      <c r="D54" s="27">
        <v>75000</v>
      </c>
      <c r="E54" s="23"/>
      <c r="F54" s="24"/>
      <c r="G54" s="25"/>
      <c r="H54" s="22"/>
      <c r="I54" s="6"/>
    </row>
    <row r="55" spans="1:9" ht="13.5">
      <c r="A55" s="5"/>
      <c r="B55" s="19"/>
      <c r="C55" s="29" t="s">
        <v>40</v>
      </c>
      <c r="D55" s="27">
        <v>518000</v>
      </c>
      <c r="E55" s="23"/>
      <c r="F55" s="24"/>
      <c r="G55" s="25"/>
      <c r="H55" s="22"/>
      <c r="I55" s="6"/>
    </row>
    <row r="56" spans="1:9" ht="13.5">
      <c r="A56" s="5"/>
      <c r="B56" s="19"/>
      <c r="C56" s="29" t="s">
        <v>24</v>
      </c>
      <c r="D56" s="27">
        <v>120000</v>
      </c>
      <c r="E56" s="23"/>
      <c r="F56" s="24"/>
      <c r="G56" s="25"/>
      <c r="H56" s="22"/>
      <c r="I56" s="6"/>
    </row>
    <row r="57" spans="1:9" ht="13.5">
      <c r="A57" s="5"/>
      <c r="B57" s="19"/>
      <c r="C57" s="29" t="s">
        <v>25</v>
      </c>
      <c r="D57" s="27">
        <v>60000</v>
      </c>
      <c r="E57" s="23"/>
      <c r="F57" s="24"/>
      <c r="G57" s="25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12</v>
      </c>
      <c r="B59" s="19" t="s">
        <v>36</v>
      </c>
      <c r="C59" s="27">
        <v>117171</v>
      </c>
      <c r="D59" s="30">
        <f>SUM(D60:D61)</f>
        <v>117171</v>
      </c>
      <c r="E59" s="26">
        <f>(D59*100)/C59</f>
        <v>100</v>
      </c>
      <c r="F59" s="24">
        <v>0.2834</v>
      </c>
      <c r="G59" s="24">
        <v>0.2834</v>
      </c>
      <c r="H59" s="22">
        <f>(G59*100)/F59-100</f>
        <v>0</v>
      </c>
      <c r="I59" s="6">
        <f>FLOOR(G59,0.00001)*D59</f>
        <v>33206.2614</v>
      </c>
    </row>
    <row r="60" spans="1:9" ht="13.5">
      <c r="A60" s="5"/>
      <c r="B60" s="19"/>
      <c r="C60" s="29" t="s">
        <v>20</v>
      </c>
      <c r="D60" s="27">
        <v>42171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27</v>
      </c>
      <c r="D61" s="27">
        <v>75000</v>
      </c>
      <c r="E61" s="23"/>
      <c r="F61" s="24"/>
      <c r="G61" s="25"/>
      <c r="H61" s="22"/>
      <c r="I61" s="6"/>
    </row>
    <row r="62" spans="1:9" ht="13.5">
      <c r="A62" s="5"/>
      <c r="B62" s="19"/>
      <c r="C62" s="29"/>
      <c r="D62" s="27"/>
      <c r="E62" s="23"/>
      <c r="F62" s="24"/>
      <c r="G62" s="25"/>
      <c r="H62" s="22"/>
      <c r="I62" s="6"/>
    </row>
    <row r="63" spans="1:9" ht="13.5">
      <c r="A63" s="10"/>
      <c r="B63" s="13" t="s">
        <v>14</v>
      </c>
      <c r="C63" s="28">
        <f>SUM(C30:C62)</f>
        <v>7883421</v>
      </c>
      <c r="D63" s="31">
        <f>SUM(D30,D36,D40,D43,D48+D52+D59)</f>
        <v>7195941</v>
      </c>
      <c r="E63" s="20">
        <f>(D63*100)/C63</f>
        <v>91.27942044449992</v>
      </c>
      <c r="F63" s="16"/>
      <c r="G63" s="16"/>
      <c r="H63" s="11"/>
      <c r="I63" s="21">
        <f>SUM(I30:I62)</f>
        <v>2167600.6814000006</v>
      </c>
    </row>
    <row r="64" ht="12.75">
      <c r="C64" s="12"/>
    </row>
    <row r="65" spans="1:9" ht="13.5">
      <c r="A65" s="14"/>
      <c r="B65" s="13" t="s">
        <v>12</v>
      </c>
      <c r="C65" s="28">
        <f>SUM(C26,C63)</f>
        <v>19967661</v>
      </c>
      <c r="D65" s="28">
        <f>SUM(D26,D63)</f>
        <v>19280181</v>
      </c>
      <c r="E65" s="20">
        <f>(D65*100)/C65</f>
        <v>96.5570328943385</v>
      </c>
      <c r="F65" s="15"/>
      <c r="G65" s="15"/>
      <c r="H65" s="15"/>
      <c r="I65" s="32">
        <f>SUM(I26,I63)</f>
        <v>6955139.834400002</v>
      </c>
    </row>
  </sheetData>
  <sheetProtection/>
  <mergeCells count="3">
    <mergeCell ref="A2:I2"/>
    <mergeCell ref="A8:I8"/>
    <mergeCell ref="A28:I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2011-05-19T18:35:47Z</cp:lastPrinted>
  <dcterms:created xsi:type="dcterms:W3CDTF">2005-05-09T20:19:33Z</dcterms:created>
  <dcterms:modified xsi:type="dcterms:W3CDTF">2011-05-19T18:35:52Z</dcterms:modified>
  <cp:category/>
  <cp:version/>
  <cp:contentType/>
  <cp:contentStatus/>
</cp:coreProperties>
</file>