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5 TRIGO VENDA 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<sst xmlns="http://schemas.openxmlformats.org/spreadsheetml/2006/main" count="84" uniqueCount="49">
  <si>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</si>
  <si>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</si>
  <si>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</si>
  <si>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</si>
  <si>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</si>
  <si>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</si>
  <si>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</si>
  <si>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</si>
  <si>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</si>
  <si>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</si>
  <si>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</si>
  <si>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</si>
  <si>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</si>
  <si>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</si>
  <si>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</si>
  <si>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</si>
  <si>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</si>
  <si>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</si>
  <si>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</si>
  <si>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</si>
  <si>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</si>
  <si>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São Miguel do Iguaçu</t>
  </si>
  <si>
    <t>Dourados</t>
  </si>
  <si>
    <t>Rio Brilhante</t>
  </si>
  <si>
    <t>São Gabriel do Oeste</t>
  </si>
  <si>
    <t>Sidrolandia</t>
  </si>
  <si>
    <t>RS</t>
  </si>
  <si>
    <t>SP</t>
  </si>
  <si>
    <t>Itabera</t>
  </si>
  <si>
    <t>Itarare</t>
  </si>
  <si>
    <t>Sumare</t>
  </si>
  <si>
    <t>Capitão Leonidas Marques</t>
  </si>
  <si>
    <t>Castro</t>
  </si>
  <si>
    <t>Catanduvas</t>
  </si>
  <si>
    <t>Cascavel</t>
  </si>
  <si>
    <t>Chopinzinho</t>
  </si>
  <si>
    <t>RETIRADO</t>
  </si>
  <si>
    <t>Ceu Azul</t>
  </si>
  <si>
    <t>Ibituba</t>
  </si>
  <si>
    <t>BBM MS</t>
  </si>
  <si>
    <t>BCMM</t>
  </si>
  <si>
    <t>BBM RS</t>
  </si>
  <si>
    <t xml:space="preserve">        AVISO DE VENDA DE TRIGO EM GRÃOS – Nº 225/11 - 21/06/2011</t>
  </si>
  <si>
    <t>Carazinho</t>
  </si>
  <si>
    <t>Coronel Barros</t>
  </si>
  <si>
    <t>Eugenio de Castro</t>
  </si>
  <si>
    <t>Ibiaça</t>
  </si>
  <si>
    <t>Marau</t>
  </si>
  <si>
    <t>Nicolau Vergueiro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</si>
</sst>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2"/>
  <sheetViews>
    <sheetView tabSelected="1" workbookViewId="0" topLeftCell="A1">
      <selection activeCell="G85" sqref="G8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42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22</v>
      </c>
      <c r="C10" s="29">
        <v>6144586</v>
      </c>
      <c r="D10" s="32">
        <f>SUM(D11:D11)</f>
        <v>0</v>
      </c>
      <c r="E10" s="28">
        <f>(D10*100)/C10</f>
        <v>0</v>
      </c>
      <c r="F10" s="26">
        <v>0.508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36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23</v>
      </c>
      <c r="C13" s="29">
        <v>2161036</v>
      </c>
      <c r="D13" s="32">
        <f>SUM(D14:D14)</f>
        <v>0</v>
      </c>
      <c r="E13" s="28">
        <f>(D13*100)/C13</f>
        <v>0</v>
      </c>
      <c r="F13" s="26">
        <v>0.508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36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24</v>
      </c>
      <c r="C16" s="29">
        <v>414719</v>
      </c>
      <c r="D16" s="32">
        <f>SUM(D17:D17)</f>
        <v>0</v>
      </c>
      <c r="E16" s="28">
        <f>(D16*100)/C16</f>
        <v>0</v>
      </c>
      <c r="F16" s="26">
        <v>0.508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36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25</v>
      </c>
      <c r="C19" s="29">
        <v>325500</v>
      </c>
      <c r="D19" s="32">
        <f>SUM(D20:D20)</f>
        <v>75000</v>
      </c>
      <c r="E19" s="28">
        <f>(D19*100)/C19</f>
        <v>23.04147465437788</v>
      </c>
      <c r="F19" s="26">
        <v>0.445</v>
      </c>
      <c r="G19" s="26">
        <v>0.445</v>
      </c>
      <c r="H19" s="24">
        <f>(G19*100)/F19-100</f>
        <v>0</v>
      </c>
      <c r="I19" s="7">
        <f>FLOOR(G19,0.00001)*D19</f>
        <v>33375.00000000001</v>
      </c>
    </row>
    <row r="20" spans="1:9" ht="13.5">
      <c r="A20" s="5"/>
      <c r="B20" s="21"/>
      <c r="C20" s="31" t="s">
        <v>39</v>
      </c>
      <c r="D20" s="29">
        <v>75000</v>
      </c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25</v>
      </c>
      <c r="C22" s="29">
        <v>1260230</v>
      </c>
      <c r="D22" s="32">
        <f>SUM(D23:D23)</f>
        <v>0</v>
      </c>
      <c r="E22" s="28">
        <f>(D22*100)/C22</f>
        <v>0</v>
      </c>
      <c r="F22" s="26">
        <v>0.508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36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11"/>
      <c r="B25" s="14" t="s">
        <v>14</v>
      </c>
      <c r="C25" s="30">
        <f>SUM(C10:C24)</f>
        <v>10306071</v>
      </c>
      <c r="D25" s="33">
        <f>SUM(D10,D13,D16,D19,D22)</f>
        <v>75000</v>
      </c>
      <c r="E25" s="22">
        <f>(D25*100)/C25</f>
        <v>0.7277264051450839</v>
      </c>
      <c r="F25" s="17"/>
      <c r="G25" s="17"/>
      <c r="H25" s="12"/>
      <c r="I25" s="23">
        <f>SUM(I10:I24)</f>
        <v>33375.00000000001</v>
      </c>
    </row>
    <row r="26" ht="12.75">
      <c r="C26" s="13"/>
    </row>
    <row r="27" spans="1:9" ht="13.5">
      <c r="A27" s="35" t="s">
        <v>19</v>
      </c>
      <c r="B27" s="36"/>
      <c r="C27" s="36"/>
      <c r="D27" s="36"/>
      <c r="E27" s="36"/>
      <c r="F27" s="36"/>
      <c r="G27" s="36"/>
      <c r="H27" s="36"/>
      <c r="I27" s="37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31</v>
      </c>
      <c r="C29" s="29">
        <v>7560000</v>
      </c>
      <c r="D29" s="32">
        <f>SUM(D30:D30)</f>
        <v>0</v>
      </c>
      <c r="E29" s="28">
        <f>(D29*100)/C29</f>
        <v>0</v>
      </c>
      <c r="F29" s="26">
        <v>0.51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36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34</v>
      </c>
      <c r="C32" s="29">
        <v>7880000</v>
      </c>
      <c r="D32" s="32">
        <f>SUM(D33:D33)</f>
        <v>0</v>
      </c>
      <c r="E32" s="28">
        <f>(D32*100)/C32</f>
        <v>0</v>
      </c>
      <c r="F32" s="26">
        <v>0.51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36</v>
      </c>
      <c r="D33" s="29"/>
      <c r="E33" s="28"/>
      <c r="F33" s="26"/>
      <c r="G33" s="26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32</v>
      </c>
      <c r="C35" s="29">
        <v>2739</v>
      </c>
      <c r="D35" s="32">
        <f>SUM(D36:D36)</f>
        <v>0</v>
      </c>
      <c r="E35" s="28">
        <f>(D35*100)/C35</f>
        <v>0</v>
      </c>
      <c r="F35" s="26">
        <v>0.468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31" t="s">
        <v>36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33</v>
      </c>
      <c r="C38" s="29">
        <v>3800000</v>
      </c>
      <c r="D38" s="32">
        <f>SUM(D39:D39)</f>
        <v>0</v>
      </c>
      <c r="E38" s="28">
        <f>(D38*100)/C38</f>
        <v>0</v>
      </c>
      <c r="F38" s="26">
        <v>0.51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36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37</v>
      </c>
      <c r="C41" s="29">
        <v>1560000</v>
      </c>
      <c r="D41" s="32">
        <f>SUM(D42:D42)</f>
        <v>0</v>
      </c>
      <c r="E41" s="28">
        <f>(D41*100)/C41</f>
        <v>0</v>
      </c>
      <c r="F41" s="26">
        <v>0.51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36</v>
      </c>
      <c r="D42" s="29"/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35</v>
      </c>
      <c r="C44" s="29">
        <v>876000</v>
      </c>
      <c r="D44" s="32">
        <f>SUM(D45:D45)</f>
        <v>876000</v>
      </c>
      <c r="E44" s="28">
        <f>(D44*100)/C44</f>
        <v>100</v>
      </c>
      <c r="F44" s="26">
        <v>0.468</v>
      </c>
      <c r="G44" s="26">
        <v>0.468</v>
      </c>
      <c r="H44" s="24">
        <f>(G44*100)/F44-100</f>
        <v>0</v>
      </c>
      <c r="I44" s="7">
        <f>FLOOR(G44,0.00001)*D44</f>
        <v>409968</v>
      </c>
    </row>
    <row r="45" spans="1:9" ht="13.5">
      <c r="A45" s="5"/>
      <c r="B45" s="21"/>
      <c r="C45" s="31" t="s">
        <v>40</v>
      </c>
      <c r="D45" s="29">
        <v>876000</v>
      </c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12</v>
      </c>
      <c r="B47" s="21" t="s">
        <v>35</v>
      </c>
      <c r="C47" s="29">
        <v>1400000</v>
      </c>
      <c r="D47" s="32">
        <f>SUM(D48:D48)</f>
        <v>200000</v>
      </c>
      <c r="E47" s="28">
        <f>(D47*100)/C47</f>
        <v>14.285714285714286</v>
      </c>
      <c r="F47" s="26">
        <v>0.51</v>
      </c>
      <c r="G47" s="26">
        <v>0.51</v>
      </c>
      <c r="H47" s="24">
        <f>(G47*100)/F47-100</f>
        <v>0</v>
      </c>
      <c r="I47" s="7">
        <f>FLOOR(G47,0.00001)*D47</f>
        <v>102000</v>
      </c>
    </row>
    <row r="48" spans="1:9" ht="13.5">
      <c r="A48" s="5"/>
      <c r="B48" s="21"/>
      <c r="C48" s="31" t="s">
        <v>40</v>
      </c>
      <c r="D48" s="29">
        <v>200000</v>
      </c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13</v>
      </c>
      <c r="B50" s="21" t="s">
        <v>21</v>
      </c>
      <c r="C50" s="29">
        <v>2470000</v>
      </c>
      <c r="D50" s="32">
        <f>SUM(D51:D51)</f>
        <v>0</v>
      </c>
      <c r="E50" s="28">
        <f>(D50*100)/C50</f>
        <v>0</v>
      </c>
      <c r="F50" s="26">
        <v>0.51</v>
      </c>
      <c r="G50" s="24">
        <v>0</v>
      </c>
      <c r="H50" s="24">
        <v>0</v>
      </c>
      <c r="I50" s="7">
        <f>FLOOR(G50,0.00001)*D50</f>
        <v>0</v>
      </c>
    </row>
    <row r="51" spans="1:9" ht="13.5">
      <c r="A51" s="5"/>
      <c r="B51" s="21"/>
      <c r="C51" s="31" t="s">
        <v>36</v>
      </c>
      <c r="D51" s="29"/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11"/>
      <c r="B53" s="14" t="s">
        <v>14</v>
      </c>
      <c r="C53" s="30">
        <f>SUM(C29:C52)</f>
        <v>25548739</v>
      </c>
      <c r="D53" s="33">
        <f>SUM(D29,D32,D35,D38,D41,D44,D47,D50)</f>
        <v>1076000</v>
      </c>
      <c r="E53" s="22">
        <f>(D53*100)/C53</f>
        <v>4.211558151656722</v>
      </c>
      <c r="F53" s="17"/>
      <c r="G53" s="17"/>
      <c r="H53" s="12"/>
      <c r="I53" s="23">
        <f>SUM(I29:I52)</f>
        <v>511968</v>
      </c>
    </row>
    <row r="54" ht="12.75">
      <c r="C54" s="13"/>
    </row>
    <row r="55" spans="1:9" ht="13.5">
      <c r="A55" s="35" t="s">
        <v>26</v>
      </c>
      <c r="B55" s="36"/>
      <c r="C55" s="36"/>
      <c r="D55" s="36"/>
      <c r="E55" s="36"/>
      <c r="F55" s="36"/>
      <c r="G55" s="36"/>
      <c r="H55" s="36"/>
      <c r="I55" s="37"/>
    </row>
    <row r="56" spans="1:9" ht="13.5">
      <c r="A56" s="9"/>
      <c r="B56" s="9"/>
      <c r="C56" s="9"/>
      <c r="D56" s="9"/>
      <c r="E56" s="9"/>
      <c r="F56" s="9"/>
      <c r="G56" s="9"/>
      <c r="H56" s="9"/>
      <c r="I56" s="10"/>
    </row>
    <row r="57" spans="1:9" ht="13.5">
      <c r="A57" s="5">
        <v>14</v>
      </c>
      <c r="B57" s="21" t="s">
        <v>43</v>
      </c>
      <c r="C57" s="29">
        <v>1107000</v>
      </c>
      <c r="D57" s="32">
        <f>SUM(D58:D58)</f>
        <v>0</v>
      </c>
      <c r="E57" s="28">
        <f>(D57*100)/C57</f>
        <v>0</v>
      </c>
      <c r="F57" s="26">
        <v>0.48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31" t="s">
        <v>36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6"/>
      <c r="D59" s="18"/>
      <c r="E59" s="25"/>
      <c r="F59" s="26"/>
      <c r="G59" s="27"/>
      <c r="H59" s="24"/>
      <c r="I59" s="7"/>
    </row>
    <row r="60" spans="1:9" ht="13.5">
      <c r="A60" s="5">
        <v>15</v>
      </c>
      <c r="B60" s="21" t="s">
        <v>44</v>
      </c>
      <c r="C60" s="29">
        <v>2214000</v>
      </c>
      <c r="D60" s="32">
        <f>SUM(D61:D61)</f>
        <v>0</v>
      </c>
      <c r="E60" s="28">
        <f>(D60*100)/C60</f>
        <v>0</v>
      </c>
      <c r="F60" s="26">
        <v>0.48</v>
      </c>
      <c r="G60" s="24">
        <v>0</v>
      </c>
      <c r="H60" s="24">
        <v>0</v>
      </c>
      <c r="I60" s="7">
        <f>FLOOR(G60,0.00001)*D60</f>
        <v>0</v>
      </c>
    </row>
    <row r="61" spans="1:9" ht="13.5">
      <c r="A61" s="5"/>
      <c r="B61" s="21"/>
      <c r="C61" s="31" t="s">
        <v>36</v>
      </c>
      <c r="D61" s="29"/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16</v>
      </c>
      <c r="B63" s="21" t="s">
        <v>45</v>
      </c>
      <c r="C63" s="29">
        <v>2862000</v>
      </c>
      <c r="D63" s="32">
        <f>SUM(D64)</f>
        <v>0</v>
      </c>
      <c r="E63" s="28">
        <f>(D63*100)/C63</f>
        <v>0</v>
      </c>
      <c r="F63" s="26">
        <v>0.48</v>
      </c>
      <c r="G63" s="24">
        <v>0</v>
      </c>
      <c r="H63" s="24">
        <v>0</v>
      </c>
      <c r="I63" s="7">
        <f>FLOOR(G63,0.00001)*D63</f>
        <v>0</v>
      </c>
    </row>
    <row r="64" spans="1:9" ht="13.5">
      <c r="A64" s="5"/>
      <c r="B64" s="21"/>
      <c r="C64" s="31" t="s">
        <v>36</v>
      </c>
      <c r="D64" s="29"/>
      <c r="E64" s="25"/>
      <c r="F64" s="26"/>
      <c r="G64" s="27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17</v>
      </c>
      <c r="B66" s="21" t="s">
        <v>46</v>
      </c>
      <c r="C66" s="29">
        <v>1228000</v>
      </c>
      <c r="D66" s="32">
        <f>SUM(D67)</f>
        <v>0</v>
      </c>
      <c r="E66" s="28">
        <f>(D66*100)/C66</f>
        <v>0</v>
      </c>
      <c r="F66" s="26">
        <v>0.48</v>
      </c>
      <c r="G66" s="24">
        <v>0</v>
      </c>
      <c r="H66" s="24">
        <v>0</v>
      </c>
      <c r="I66" s="7">
        <f>FLOOR(G66,0.00001)*D66</f>
        <v>0</v>
      </c>
    </row>
    <row r="67" spans="1:9" ht="13.5">
      <c r="A67" s="5"/>
      <c r="B67" s="21"/>
      <c r="C67" s="31" t="s">
        <v>36</v>
      </c>
      <c r="D67" s="29"/>
      <c r="E67" s="25"/>
      <c r="F67" s="26"/>
      <c r="G67" s="27"/>
      <c r="H67" s="24"/>
      <c r="I67" s="7"/>
    </row>
    <row r="68" spans="1:9" ht="13.5">
      <c r="A68" s="5"/>
      <c r="B68" s="21"/>
      <c r="C68" s="31"/>
      <c r="D68" s="29"/>
      <c r="E68" s="25"/>
      <c r="F68" s="26"/>
      <c r="G68" s="27"/>
      <c r="H68" s="24"/>
      <c r="I68" s="7"/>
    </row>
    <row r="69" spans="1:9" ht="13.5">
      <c r="A69" s="5">
        <v>18</v>
      </c>
      <c r="B69" s="21" t="s">
        <v>38</v>
      </c>
      <c r="C69" s="29">
        <v>3000000</v>
      </c>
      <c r="D69" s="32">
        <f>SUM(D70)</f>
        <v>0</v>
      </c>
      <c r="E69" s="28">
        <f>(D69*100)/C69</f>
        <v>0</v>
      </c>
      <c r="F69" s="26">
        <v>0.48</v>
      </c>
      <c r="G69" s="24">
        <v>0</v>
      </c>
      <c r="H69" s="24">
        <v>0</v>
      </c>
      <c r="I69" s="7">
        <f>FLOOR(G69,0.00001)*D69</f>
        <v>0</v>
      </c>
    </row>
    <row r="70" spans="1:9" ht="13.5">
      <c r="A70" s="5"/>
      <c r="B70" s="21"/>
      <c r="C70" s="31" t="s">
        <v>36</v>
      </c>
      <c r="D70" s="29"/>
      <c r="E70" s="25"/>
      <c r="F70" s="26"/>
      <c r="G70" s="27"/>
      <c r="H70" s="24"/>
      <c r="I70" s="7"/>
    </row>
    <row r="71" spans="1:9" ht="13.5">
      <c r="A71" s="5"/>
      <c r="B71" s="21"/>
      <c r="C71" s="31"/>
      <c r="D71" s="29"/>
      <c r="E71" s="25"/>
      <c r="F71" s="26"/>
      <c r="G71" s="27"/>
      <c r="H71" s="24"/>
      <c r="I71" s="7"/>
    </row>
    <row r="72" spans="1:9" ht="13.5">
      <c r="A72" s="5">
        <v>19</v>
      </c>
      <c r="B72" s="21" t="s">
        <v>47</v>
      </c>
      <c r="C72" s="29">
        <v>1228000</v>
      </c>
      <c r="D72" s="32">
        <f>SUM(D73)</f>
        <v>100000</v>
      </c>
      <c r="E72" s="28">
        <f>(D72*100)/C72</f>
        <v>8.143322475570033</v>
      </c>
      <c r="F72" s="26">
        <v>0.48</v>
      </c>
      <c r="G72" s="26">
        <v>0.48</v>
      </c>
      <c r="H72" s="24">
        <f>(G72*100)/F72-100</f>
        <v>0</v>
      </c>
      <c r="I72" s="7">
        <f>FLOOR(G72,0.00001)*D72</f>
        <v>48000.00000000001</v>
      </c>
    </row>
    <row r="73" spans="1:9" ht="13.5">
      <c r="A73" s="5"/>
      <c r="B73" s="21"/>
      <c r="C73" s="31" t="s">
        <v>41</v>
      </c>
      <c r="D73" s="29">
        <v>100000</v>
      </c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20</v>
      </c>
      <c r="B75" s="21" t="s">
        <v>47</v>
      </c>
      <c r="C75" s="29">
        <v>2835000</v>
      </c>
      <c r="D75" s="32">
        <f>SUM(D76)</f>
        <v>500000</v>
      </c>
      <c r="E75" s="28">
        <f>(D75*100)/C75</f>
        <v>17.63668430335097</v>
      </c>
      <c r="F75" s="26">
        <v>0.48</v>
      </c>
      <c r="G75" s="26">
        <v>0.48</v>
      </c>
      <c r="H75" s="24">
        <f>(G75*100)/F75-100</f>
        <v>0</v>
      </c>
      <c r="I75" s="7">
        <f>FLOOR(G75,0.00001)*D75</f>
        <v>240000.00000000003</v>
      </c>
    </row>
    <row r="76" spans="1:9" ht="13.5">
      <c r="A76" s="5"/>
      <c r="B76" s="21"/>
      <c r="C76" s="31" t="s">
        <v>41</v>
      </c>
      <c r="D76" s="29">
        <v>500000</v>
      </c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21</v>
      </c>
      <c r="B78" s="21" t="s">
        <v>48</v>
      </c>
      <c r="C78" s="29">
        <v>2889000</v>
      </c>
      <c r="D78" s="32">
        <f>SUM(D80)</f>
        <v>0</v>
      </c>
      <c r="E78" s="28">
        <f>(D78*100)/C78</f>
        <v>0</v>
      </c>
      <c r="F78" s="26">
        <v>0.48</v>
      </c>
      <c r="G78" s="24">
        <v>0</v>
      </c>
      <c r="H78" s="24">
        <v>0</v>
      </c>
      <c r="I78" s="7">
        <f>FLOOR(G78,0.00001)*D78</f>
        <v>0</v>
      </c>
    </row>
    <row r="79" spans="1:9" ht="13.5">
      <c r="A79" s="5"/>
      <c r="B79" s="21"/>
      <c r="C79" s="31" t="s">
        <v>36</v>
      </c>
      <c r="D79" s="32"/>
      <c r="E79" s="28"/>
      <c r="F79" s="26"/>
      <c r="G79" s="26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11"/>
      <c r="B81" s="14" t="s">
        <v>14</v>
      </c>
      <c r="C81" s="30">
        <f>SUM(C57:C80)</f>
        <v>17363000</v>
      </c>
      <c r="D81" s="33">
        <f>SUM(D57,D60,D63,D66,D69,D72,D75,D78)</f>
        <v>600000</v>
      </c>
      <c r="E81" s="22">
        <f>(D81*100)/C81</f>
        <v>3.455624028105742</v>
      </c>
      <c r="F81" s="17"/>
      <c r="G81" s="17"/>
      <c r="H81" s="12"/>
      <c r="I81" s="23">
        <f>SUM(I57:I80)</f>
        <v>288000.00000000006</v>
      </c>
    </row>
    <row r="82" ht="12.75">
      <c r="C82" s="13"/>
    </row>
    <row r="83" spans="1:9" ht="13.5">
      <c r="A83" s="35" t="s">
        <v>27</v>
      </c>
      <c r="B83" s="36"/>
      <c r="C83" s="36"/>
      <c r="D83" s="36"/>
      <c r="E83" s="36"/>
      <c r="F83" s="36"/>
      <c r="G83" s="36"/>
      <c r="H83" s="36"/>
      <c r="I83" s="3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5">
        <v>22</v>
      </c>
      <c r="B85" s="21" t="s">
        <v>28</v>
      </c>
      <c r="C85" s="29">
        <v>7350000</v>
      </c>
      <c r="D85" s="32">
        <f>SUM(D86:D86)</f>
        <v>0</v>
      </c>
      <c r="E85" s="28">
        <f>(D85*100)/C85</f>
        <v>0</v>
      </c>
      <c r="F85" s="26">
        <v>0.5415</v>
      </c>
      <c r="G85" s="24">
        <v>0</v>
      </c>
      <c r="H85" s="24">
        <v>0</v>
      </c>
      <c r="I85" s="7">
        <f>FLOOR(G85,0.00001)*D85</f>
        <v>0</v>
      </c>
    </row>
    <row r="86" spans="1:9" ht="13.5">
      <c r="A86" s="5"/>
      <c r="B86" s="21"/>
      <c r="C86" s="31" t="s">
        <v>36</v>
      </c>
      <c r="D86" s="29"/>
      <c r="E86" s="25"/>
      <c r="F86" s="26"/>
      <c r="G86" s="27"/>
      <c r="H86" s="24"/>
      <c r="I86" s="7"/>
    </row>
    <row r="87" spans="1:9" ht="13.5">
      <c r="A87" s="5"/>
      <c r="B87" s="21"/>
      <c r="C87" s="31"/>
      <c r="D87" s="29"/>
      <c r="E87" s="25"/>
      <c r="F87" s="26"/>
      <c r="G87" s="27"/>
      <c r="H87" s="24"/>
      <c r="I87" s="7"/>
    </row>
    <row r="88" spans="1:9" ht="13.5">
      <c r="A88" s="5">
        <v>23</v>
      </c>
      <c r="B88" s="21" t="s">
        <v>28</v>
      </c>
      <c r="C88" s="29">
        <v>1245000</v>
      </c>
      <c r="D88" s="32">
        <f>SUM(D89)</f>
        <v>0</v>
      </c>
      <c r="E88" s="28">
        <f>(D88*100)/C88</f>
        <v>0</v>
      </c>
      <c r="F88" s="26">
        <v>0.5415</v>
      </c>
      <c r="G88" s="24">
        <v>0</v>
      </c>
      <c r="H88" s="24">
        <v>0</v>
      </c>
      <c r="I88" s="7">
        <f>FLOOR(G88,0.00001)*D88</f>
        <v>0</v>
      </c>
    </row>
    <row r="89" spans="1:9" ht="13.5">
      <c r="A89" s="5"/>
      <c r="B89" s="21"/>
      <c r="C89" s="31" t="s">
        <v>36</v>
      </c>
      <c r="D89" s="29"/>
      <c r="E89" s="25"/>
      <c r="F89" s="26"/>
      <c r="G89" s="27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24</v>
      </c>
      <c r="B91" s="21" t="s">
        <v>28</v>
      </c>
      <c r="C91" s="29">
        <v>1644000</v>
      </c>
      <c r="D91" s="32">
        <f>SUM(D92)</f>
        <v>0</v>
      </c>
      <c r="E91" s="28">
        <f>(D91*100)/C91</f>
        <v>0</v>
      </c>
      <c r="F91" s="26">
        <v>0.5415</v>
      </c>
      <c r="G91" s="24">
        <v>0</v>
      </c>
      <c r="H91" s="24">
        <v>0</v>
      </c>
      <c r="I91" s="7">
        <f>FLOOR(G91,0.00001)*D91</f>
        <v>0</v>
      </c>
    </row>
    <row r="92" spans="1:9" ht="13.5">
      <c r="A92" s="5"/>
      <c r="B92" s="21"/>
      <c r="C92" s="31" t="s">
        <v>36</v>
      </c>
      <c r="D92" s="29"/>
      <c r="E92" s="25"/>
      <c r="F92" s="26"/>
      <c r="G92" s="27"/>
      <c r="H92" s="24"/>
      <c r="I92" s="7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25</v>
      </c>
      <c r="B94" s="21" t="s">
        <v>29</v>
      </c>
      <c r="C94" s="29">
        <v>1806000</v>
      </c>
      <c r="D94" s="32">
        <f>SUM(D95)</f>
        <v>0</v>
      </c>
      <c r="E94" s="28">
        <f>(D94*100)/C94</f>
        <v>0</v>
      </c>
      <c r="F94" s="26">
        <v>0.5415</v>
      </c>
      <c r="G94" s="24">
        <v>0</v>
      </c>
      <c r="H94" s="24">
        <v>0</v>
      </c>
      <c r="I94" s="7">
        <f>FLOOR(G94,0.00001)*D94</f>
        <v>0</v>
      </c>
    </row>
    <row r="95" spans="1:9" ht="13.5">
      <c r="A95" s="5"/>
      <c r="B95" s="21"/>
      <c r="C95" s="31" t="s">
        <v>36</v>
      </c>
      <c r="D95" s="29"/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5">
        <v>26</v>
      </c>
      <c r="B97" s="21" t="s">
        <v>30</v>
      </c>
      <c r="C97" s="29">
        <v>5633800</v>
      </c>
      <c r="D97" s="32">
        <f>SUM(D98)</f>
        <v>0</v>
      </c>
      <c r="E97" s="28">
        <f>(D97*100)/C97</f>
        <v>0</v>
      </c>
      <c r="F97" s="26">
        <v>0.5415</v>
      </c>
      <c r="G97" s="24">
        <v>0</v>
      </c>
      <c r="H97" s="24">
        <v>0</v>
      </c>
      <c r="I97" s="7">
        <f>FLOOR(G97,0.00001)*D97</f>
        <v>0</v>
      </c>
    </row>
    <row r="98" spans="1:9" ht="13.5">
      <c r="A98" s="5"/>
      <c r="B98" s="21"/>
      <c r="C98" s="31" t="s">
        <v>36</v>
      </c>
      <c r="D98" s="29"/>
      <c r="E98" s="25"/>
      <c r="F98" s="26"/>
      <c r="G98" s="27"/>
      <c r="H98" s="24"/>
      <c r="I98" s="7"/>
    </row>
    <row r="99" spans="1:9" ht="13.5">
      <c r="A99" s="5"/>
      <c r="B99" s="21"/>
      <c r="C99" s="31"/>
      <c r="D99" s="29"/>
      <c r="E99" s="25"/>
      <c r="F99" s="26"/>
      <c r="G99" s="27"/>
      <c r="H99" s="24"/>
      <c r="I99" s="7"/>
    </row>
    <row r="100" spans="1:9" ht="13.5">
      <c r="A100" s="11"/>
      <c r="B100" s="14" t="s">
        <v>14</v>
      </c>
      <c r="C100" s="30">
        <f>SUM(C85:C99)</f>
        <v>17678800</v>
      </c>
      <c r="D100" s="33">
        <f>SUM(D85,D88,D91,D94,D97)</f>
        <v>0</v>
      </c>
      <c r="E100" s="22">
        <f>(D100*100)/C100</f>
        <v>0</v>
      </c>
      <c r="F100" s="17"/>
      <c r="G100" s="17"/>
      <c r="H100" s="12"/>
      <c r="I100" s="23">
        <f>SUM(I85:I99)</f>
        <v>0</v>
      </c>
    </row>
    <row r="101" ht="12.75">
      <c r="C101" s="13"/>
    </row>
    <row r="102" spans="1:9" ht="13.5">
      <c r="A102" s="15"/>
      <c r="B102" s="14" t="s">
        <v>12</v>
      </c>
      <c r="C102" s="30">
        <f>SUM(C25,C53,C81,C100)</f>
        <v>70896610</v>
      </c>
      <c r="D102" s="30">
        <f>SUM(D25,D53,D81,D100)</f>
        <v>1751000</v>
      </c>
      <c r="E102" s="22">
        <f>(D102*100)/C102</f>
        <v>2.4697936897123856</v>
      </c>
      <c r="F102" s="16"/>
      <c r="G102" s="16"/>
      <c r="H102" s="16"/>
      <c r="I102" s="34">
        <f>SUM(I25,I53,I81,I100)</f>
        <v>833343</v>
      </c>
    </row>
  </sheetData>
  <sheetProtection/>
  <mergeCells count="5">
    <mergeCell ref="A83:I83"/>
    <mergeCell ref="A2:I2"/>
    <mergeCell ref="A55:I55"/>
    <mergeCell ref="A8:I8"/>
    <mergeCell ref="A27:I2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2011-05-11T17:25:14Z</cp:lastPrinted>
  <dcterms:created xsi:type="dcterms:W3CDTF">2005-05-09T20:19:33Z</dcterms:created>
  <dcterms:modified xsi:type="dcterms:W3CDTF">2011-06-21T12:45:45Z</dcterms:modified>
  <cp:category/>
  <cp:version/>
  <cp:contentType/>
  <cp:contentStatus/>
</cp:coreProperties>
</file>