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7 FEIJÃO VENDA " sheetId="1" r:id="rId1"/>
  </sheets>
  <definedNames/>
  <calcPr fullCalcOnLoad="1"/>
</workbook>
</file>

<file path=xl/sharedStrings.xml><?xml version="1.0" encoding="utf-8"?>
<sst xmlns="http://schemas.openxmlformats.org/spreadsheetml/2006/main" count="249" uniqueCount="78">
  <si>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</si>
  <si>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</si>
  <si>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</si>
  <si>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</si>
  <si>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</si>
  <si>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</si>
  <si>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</si>
  <si>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</si>
  <si>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</si>
  <si>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</si>
  <si>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</si>
  <si>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</si>
  <si>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</si>
  <si>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</si>
  <si>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</si>
  <si>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</si>
  <si>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</si>
  <si>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</si>
  <si>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</si>
  <si>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</si>
  <si>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FEIJÃO PRETO E CORES – Nº 457/11 - 08/11/2011</t>
  </si>
  <si>
    <t>Formosa</t>
  </si>
  <si>
    <t>Palmeiras de Goias</t>
  </si>
  <si>
    <t>Parauna</t>
  </si>
  <si>
    <t>Pontalina</t>
  </si>
  <si>
    <t>Rio Verde</t>
  </si>
  <si>
    <t>Santa Helena de Goias</t>
  </si>
  <si>
    <t>GO</t>
  </si>
  <si>
    <t>BNM</t>
  </si>
  <si>
    <t>MS</t>
  </si>
  <si>
    <t>PR</t>
  </si>
  <si>
    <t>Maracaju</t>
  </si>
  <si>
    <t>BBM PR</t>
  </si>
  <si>
    <t>Ivaiporã</t>
  </si>
  <si>
    <t>Marmeleiro</t>
  </si>
  <si>
    <t>Apucarana</t>
  </si>
  <si>
    <t>Balsa Nova</t>
  </si>
  <si>
    <t>Boa Ventura de São Roque</t>
  </si>
  <si>
    <t>Campo Largo</t>
  </si>
  <si>
    <t>Candido de Abreu</t>
  </si>
  <si>
    <t>Cantagalo</t>
  </si>
  <si>
    <t>Carambei</t>
  </si>
  <si>
    <t>Cruzeiro do Oeste</t>
  </si>
  <si>
    <t>Guarapuava</t>
  </si>
  <si>
    <t>Irati</t>
  </si>
  <si>
    <t>Itapejara D´Oeste</t>
  </si>
  <si>
    <t>Mangueirinha</t>
  </si>
  <si>
    <t>Nova Laranjeiras</t>
  </si>
  <si>
    <t>Pato Branco</t>
  </si>
  <si>
    <t>Pitanga</t>
  </si>
  <si>
    <t>Ponta Grossa</t>
  </si>
  <si>
    <t>Prudentopolis</t>
  </si>
  <si>
    <t>Rolandia</t>
  </si>
  <si>
    <t>Santo Antonio do Sudoeste</t>
  </si>
  <si>
    <t>São João</t>
  </si>
  <si>
    <t>Vitorino</t>
  </si>
  <si>
    <t>RS</t>
  </si>
  <si>
    <t>Ibiraiaras</t>
  </si>
  <si>
    <t>Sanaduva</t>
  </si>
  <si>
    <t>Caibi</t>
  </si>
  <si>
    <t>Campos Novos</t>
  </si>
  <si>
    <t>Lages</t>
  </si>
  <si>
    <t>Modelo</t>
  </si>
  <si>
    <t>Xanxere</t>
  </si>
  <si>
    <t>SC</t>
  </si>
  <si>
    <t>SP</t>
  </si>
  <si>
    <t>Avare</t>
  </si>
  <si>
    <t>Bauru</t>
  </si>
  <si>
    <t>Bernardino de Campos</t>
  </si>
  <si>
    <t>Botucatu</t>
  </si>
  <si>
    <t>Capão Bonito</t>
  </si>
  <si>
    <t>Garea</t>
  </si>
  <si>
    <t>Itarare</t>
  </si>
  <si>
    <t>Paranapanema</t>
  </si>
  <si>
    <t>CANCELADO</t>
  </si>
  <si>
    <t>BCMM</t>
  </si>
  <si>
    <t>BBSB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</si>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</sst>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5"/>
  <sheetViews>
    <sheetView tabSelected="1" workbookViewId="0" topLeftCell="A1">
      <selection activeCell="E345" sqref="E34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27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30050</v>
      </c>
      <c r="D10" s="29">
        <f>SUM(D11:D11)</f>
        <v>0</v>
      </c>
      <c r="E10" s="25">
        <f>(D10*100)/C10</f>
        <v>0</v>
      </c>
      <c r="F10" s="23">
        <v>0.84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105175</v>
      </c>
      <c r="D13" s="29">
        <f>SUM(D14:D14)</f>
        <v>0</v>
      </c>
      <c r="E13" s="25">
        <f>(D13*100)/C13</f>
        <v>0</v>
      </c>
      <c r="F13" s="23">
        <v>0.798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70057</v>
      </c>
      <c r="D16" s="29">
        <f>SUM(D17:D17)</f>
        <v>30000</v>
      </c>
      <c r="E16" s="25">
        <f>(D16*100)/C16</f>
        <v>42.82227329174815</v>
      </c>
      <c r="F16" s="23">
        <v>0.912</v>
      </c>
      <c r="G16" s="23">
        <v>0.912</v>
      </c>
      <c r="H16" s="21">
        <f>(G16*100)/F16-100</f>
        <v>0</v>
      </c>
      <c r="I16" s="6">
        <f>FLOOR(G16,0.00001)*D16</f>
        <v>27360</v>
      </c>
    </row>
    <row r="17" spans="1:9" ht="13.5">
      <c r="A17" s="5"/>
      <c r="B17" s="18"/>
      <c r="C17" s="28" t="s">
        <v>28</v>
      </c>
      <c r="D17" s="26">
        <v>30000</v>
      </c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22</v>
      </c>
      <c r="C19" s="26">
        <v>60107</v>
      </c>
      <c r="D19" s="29">
        <f>SUM(D20:D20)</f>
        <v>0</v>
      </c>
      <c r="E19" s="25">
        <f>(D19*100)/C19</f>
        <v>0</v>
      </c>
      <c r="F19" s="23">
        <v>0.84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22</v>
      </c>
      <c r="C22" s="26">
        <v>5316</v>
      </c>
      <c r="D22" s="29">
        <f>SUM(D23:D23)</f>
        <v>0</v>
      </c>
      <c r="E22" s="25">
        <f>(D22*100)/C22</f>
        <v>0</v>
      </c>
      <c r="F22" s="23">
        <v>0.7812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695336</v>
      </c>
      <c r="D25" s="29">
        <f>SUM(D26:D26)</f>
        <v>0</v>
      </c>
      <c r="E25" s="25">
        <f>(D25*100)/C25</f>
        <v>0</v>
      </c>
      <c r="F25" s="23">
        <v>0.798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23</v>
      </c>
      <c r="C28" s="26">
        <v>1585</v>
      </c>
      <c r="D28" s="29">
        <f>SUM(D29:D29)</f>
        <v>0</v>
      </c>
      <c r="E28" s="25">
        <f>(D28*100)/C28</f>
        <v>0</v>
      </c>
      <c r="F28" s="23">
        <v>0.684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23</v>
      </c>
      <c r="C31" s="26">
        <v>119195</v>
      </c>
      <c r="D31" s="29">
        <f>SUM(D32:D32)</f>
        <v>0</v>
      </c>
      <c r="E31" s="25">
        <f>(D31*100)/C31</f>
        <v>0</v>
      </c>
      <c r="F31" s="23">
        <v>0.798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24</v>
      </c>
      <c r="C34" s="26">
        <v>155938</v>
      </c>
      <c r="D34" s="29">
        <f>SUM(D35:D35)</f>
        <v>0</v>
      </c>
      <c r="E34" s="25">
        <f>(D34*100)/C34</f>
        <v>0</v>
      </c>
      <c r="F34" s="23">
        <v>0.798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25</v>
      </c>
      <c r="C37" s="26">
        <v>410350</v>
      </c>
      <c r="D37" s="29">
        <f>SUM(D38:D38)</f>
        <v>0</v>
      </c>
      <c r="E37" s="25">
        <f>(D37*100)/C37</f>
        <v>0</v>
      </c>
      <c r="F37" s="23">
        <v>0.72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25</v>
      </c>
      <c r="C40" s="26">
        <v>75102</v>
      </c>
      <c r="D40" s="29">
        <f>SUM(D41:D41)</f>
        <v>0</v>
      </c>
      <c r="E40" s="25">
        <f>(D40*100)/C40</f>
        <v>0</v>
      </c>
      <c r="F40" s="23">
        <v>0.84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25</v>
      </c>
      <c r="C43" s="26">
        <v>786252</v>
      </c>
      <c r="D43" s="29">
        <f>SUM(D44:D44)</f>
        <v>0</v>
      </c>
      <c r="E43" s="25">
        <f>(D43*100)/C43</f>
        <v>0</v>
      </c>
      <c r="F43" s="23">
        <v>0.798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26</v>
      </c>
      <c r="C46" s="26">
        <v>45000</v>
      </c>
      <c r="D46" s="29">
        <f>SUM(D47:D47)</f>
        <v>0</v>
      </c>
      <c r="E46" s="25">
        <f>(D46*100)/C46</f>
        <v>0</v>
      </c>
      <c r="F46" s="23">
        <v>0.798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0"/>
      <c r="B49" s="12" t="s">
        <v>14</v>
      </c>
      <c r="C49" s="27">
        <f>SUM(C10:C48)</f>
        <v>2559463</v>
      </c>
      <c r="D49" s="30">
        <f>SUM(D10,D13,D16,D19,D22,D25,D28,D31,D34,D37,D40,D43,D46)</f>
        <v>30000</v>
      </c>
      <c r="E49" s="19">
        <f>(D49*100)/C49</f>
        <v>1.172120870667011</v>
      </c>
      <c r="F49" s="15"/>
      <c r="G49" s="15"/>
      <c r="H49" s="11"/>
      <c r="I49" s="20">
        <f>SUM(I10:I48)</f>
        <v>27360</v>
      </c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33" t="s">
        <v>29</v>
      </c>
      <c r="B51" s="34"/>
      <c r="C51" s="34"/>
      <c r="D51" s="34"/>
      <c r="E51" s="34"/>
      <c r="F51" s="34"/>
      <c r="G51" s="34"/>
      <c r="H51" s="34"/>
      <c r="I51" s="35"/>
    </row>
    <row r="52" spans="1:9" ht="13.5">
      <c r="A52" s="8"/>
      <c r="B52" s="8"/>
      <c r="C52" s="8"/>
      <c r="D52" s="8"/>
      <c r="E52" s="8"/>
      <c r="F52" s="8"/>
      <c r="G52" s="8"/>
      <c r="H52" s="8"/>
      <c r="I52" s="9"/>
    </row>
    <row r="53" spans="1:9" ht="13.5">
      <c r="A53" s="5">
        <v>14</v>
      </c>
      <c r="B53" s="18" t="s">
        <v>31</v>
      </c>
      <c r="C53" s="26">
        <v>206990</v>
      </c>
      <c r="D53" s="29">
        <f>SUM(D54:D54)</f>
        <v>185000</v>
      </c>
      <c r="E53" s="25">
        <f>(D53*100)/C53</f>
        <v>89.37629837190202</v>
      </c>
      <c r="F53" s="23">
        <v>0.756</v>
      </c>
      <c r="G53" s="23">
        <v>0.756</v>
      </c>
      <c r="H53" s="21">
        <f>(G53*100)/F53-100</f>
        <v>0</v>
      </c>
      <c r="I53" s="6">
        <f>FLOOR(G53,0.00001)*D53</f>
        <v>139860.00000000003</v>
      </c>
    </row>
    <row r="54" spans="1:9" ht="13.5">
      <c r="A54" s="5"/>
      <c r="B54" s="18"/>
      <c r="C54" s="28" t="s">
        <v>32</v>
      </c>
      <c r="D54" s="26">
        <v>185000</v>
      </c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15</v>
      </c>
      <c r="B56" s="18" t="s">
        <v>31</v>
      </c>
      <c r="C56" s="26">
        <v>494210</v>
      </c>
      <c r="D56" s="29">
        <f>SUM(D57:D57)</f>
        <v>0</v>
      </c>
      <c r="E56" s="25">
        <f>(D56*100)/C56</f>
        <v>0</v>
      </c>
      <c r="F56" s="23">
        <v>0.684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8" t="s">
        <v>19</v>
      </c>
      <c r="D57" s="26"/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16</v>
      </c>
      <c r="B59" s="18" t="s">
        <v>31</v>
      </c>
      <c r="C59" s="26">
        <v>89881</v>
      </c>
      <c r="D59" s="29">
        <f>SUM(D60:D60)</f>
        <v>0</v>
      </c>
      <c r="E59" s="25">
        <f>(D59*100)/C59</f>
        <v>0</v>
      </c>
      <c r="F59" s="23">
        <v>0.7812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19</v>
      </c>
      <c r="D60" s="26"/>
      <c r="E60" s="25"/>
      <c r="F60" s="23"/>
      <c r="G60" s="21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17</v>
      </c>
      <c r="B62" s="18" t="s">
        <v>31</v>
      </c>
      <c r="C62" s="26">
        <v>4800</v>
      </c>
      <c r="D62" s="29">
        <f>SUM(D63:D63)</f>
        <v>0</v>
      </c>
      <c r="E62" s="25">
        <f>(D62*100)/C62</f>
        <v>0</v>
      </c>
      <c r="F62" s="23">
        <v>0.432</v>
      </c>
      <c r="G62" s="21">
        <v>0</v>
      </c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19</v>
      </c>
      <c r="D63" s="26"/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10"/>
      <c r="B65" s="12" t="s">
        <v>14</v>
      </c>
      <c r="C65" s="27">
        <f>SUM(C53:C64)</f>
        <v>795881</v>
      </c>
      <c r="D65" s="30">
        <f>SUM(D53,D56,D59,D62)</f>
        <v>185000</v>
      </c>
      <c r="E65" s="19">
        <f>(D65*100)/C65</f>
        <v>23.244681051564243</v>
      </c>
      <c r="F65" s="15"/>
      <c r="G65" s="15"/>
      <c r="H65" s="11"/>
      <c r="I65" s="20">
        <f>SUM(I53:I64)</f>
        <v>139860.00000000003</v>
      </c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33" t="s">
        <v>30</v>
      </c>
      <c r="B67" s="34"/>
      <c r="C67" s="34"/>
      <c r="D67" s="34"/>
      <c r="E67" s="34"/>
      <c r="F67" s="34"/>
      <c r="G67" s="34"/>
      <c r="H67" s="34"/>
      <c r="I67" s="35"/>
    </row>
    <row r="68" spans="1:9" ht="13.5">
      <c r="A68" s="8"/>
      <c r="B68" s="8"/>
      <c r="C68" s="8"/>
      <c r="D68" s="8"/>
      <c r="E68" s="8"/>
      <c r="F68" s="8"/>
      <c r="G68" s="8"/>
      <c r="H68" s="8"/>
      <c r="I68" s="9"/>
    </row>
    <row r="69" spans="1:9" ht="13.5">
      <c r="A69" s="5">
        <v>18</v>
      </c>
      <c r="B69" s="18" t="s">
        <v>33</v>
      </c>
      <c r="C69" s="26">
        <v>485861.88</v>
      </c>
      <c r="D69" s="29">
        <f>SUM(D70:D71)</f>
        <v>485861</v>
      </c>
      <c r="E69" s="25">
        <f>(D69*100)/C69</f>
        <v>99.99981887856688</v>
      </c>
      <c r="F69" s="23">
        <v>0.72</v>
      </c>
      <c r="G69" s="23">
        <v>0.9051</v>
      </c>
      <c r="H69" s="21">
        <f>(G69*100)/F69-100</f>
        <v>25.708333333333343</v>
      </c>
      <c r="I69" s="6">
        <f>FLOOR(G69,0.00001)*D69</f>
        <v>439752.7911000001</v>
      </c>
    </row>
    <row r="70" spans="1:9" ht="13.5">
      <c r="A70" s="32"/>
      <c r="B70" s="18"/>
      <c r="C70" s="28" t="s">
        <v>75</v>
      </c>
      <c r="D70" s="26">
        <v>200000</v>
      </c>
      <c r="E70" s="22"/>
      <c r="F70" s="23"/>
      <c r="G70" s="24"/>
      <c r="H70" s="21"/>
      <c r="I70" s="6"/>
    </row>
    <row r="71" spans="1:9" ht="13.5">
      <c r="A71" s="32"/>
      <c r="B71" s="18"/>
      <c r="C71" s="28" t="s">
        <v>32</v>
      </c>
      <c r="D71" s="26">
        <v>285861</v>
      </c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19</v>
      </c>
      <c r="B73" s="18" t="s">
        <v>34</v>
      </c>
      <c r="C73" s="26">
        <v>90150</v>
      </c>
      <c r="D73" s="29">
        <f>SUM(D74:D74)</f>
        <v>37000</v>
      </c>
      <c r="E73" s="25">
        <f>(D73*100)/C73</f>
        <v>41.042706600110925</v>
      </c>
      <c r="F73" s="23">
        <v>0.912</v>
      </c>
      <c r="G73" s="23">
        <v>0.912</v>
      </c>
      <c r="H73" s="21">
        <f>(G73*100)/F73-100</f>
        <v>0</v>
      </c>
      <c r="I73" s="6">
        <f>FLOOR(G73,0.00001)*D73</f>
        <v>33744</v>
      </c>
    </row>
    <row r="74" spans="1:9" ht="13.5">
      <c r="A74" s="5"/>
      <c r="B74" s="18"/>
      <c r="C74" s="28" t="s">
        <v>32</v>
      </c>
      <c r="D74" s="26">
        <v>37000</v>
      </c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20</v>
      </c>
      <c r="B76" s="18" t="s">
        <v>35</v>
      </c>
      <c r="C76" s="26">
        <v>1072329.52</v>
      </c>
      <c r="D76" s="29">
        <f>SUM(D77:D78)</f>
        <v>1072329.52</v>
      </c>
      <c r="E76" s="25">
        <f>(D76*100)/C76</f>
        <v>100</v>
      </c>
      <c r="F76" s="23">
        <v>0.72</v>
      </c>
      <c r="G76" s="23">
        <v>0.906</v>
      </c>
      <c r="H76" s="21">
        <f>(G76*100)/F76-100</f>
        <v>25.833333333333343</v>
      </c>
      <c r="I76" s="6">
        <f>FLOOR(G76,0.00001)*D76</f>
        <v>971530.54512</v>
      </c>
    </row>
    <row r="77" spans="1:9" ht="13.5">
      <c r="A77" s="5"/>
      <c r="B77" s="18"/>
      <c r="C77" s="28" t="s">
        <v>75</v>
      </c>
      <c r="D77" s="26">
        <v>280000</v>
      </c>
      <c r="E77" s="25"/>
      <c r="F77" s="23"/>
      <c r="G77" s="21"/>
      <c r="H77" s="21"/>
      <c r="I77" s="6"/>
    </row>
    <row r="78" spans="1:9" ht="13.5">
      <c r="A78" s="5"/>
      <c r="B78" s="18"/>
      <c r="C78" s="28" t="s">
        <v>32</v>
      </c>
      <c r="D78" s="26">
        <v>792329.52</v>
      </c>
      <c r="E78" s="25"/>
      <c r="F78" s="23"/>
      <c r="G78" s="21"/>
      <c r="H78" s="21"/>
      <c r="I78" s="6"/>
    </row>
    <row r="79" spans="1:9" ht="13.5">
      <c r="A79" s="5"/>
      <c r="B79" s="18"/>
      <c r="C79" s="28"/>
      <c r="D79" s="26"/>
      <c r="E79" s="22"/>
      <c r="F79" s="23"/>
      <c r="G79" s="24"/>
      <c r="H79" s="21"/>
      <c r="I79" s="6"/>
    </row>
    <row r="80" spans="1:9" ht="13.5">
      <c r="A80" s="5">
        <v>21</v>
      </c>
      <c r="B80" s="18" t="s">
        <v>35</v>
      </c>
      <c r="C80" s="26">
        <v>89999.84</v>
      </c>
      <c r="D80" s="29">
        <f>SUM(D81:D81)</f>
        <v>89999.84</v>
      </c>
      <c r="E80" s="25">
        <f>(D80*100)/C80</f>
        <v>100</v>
      </c>
      <c r="F80" s="23">
        <v>0.84</v>
      </c>
      <c r="G80" s="23">
        <v>0.999</v>
      </c>
      <c r="H80" s="21">
        <f>(G80*100)/F80-100</f>
        <v>18.928571428571445</v>
      </c>
      <c r="I80" s="6">
        <f>FLOOR(G80,0.00001)*D80</f>
        <v>89909.84016</v>
      </c>
    </row>
    <row r="81" spans="1:9" ht="13.5">
      <c r="A81" s="5"/>
      <c r="B81" s="18"/>
      <c r="C81" s="28" t="s">
        <v>32</v>
      </c>
      <c r="D81" s="26">
        <v>89999.84</v>
      </c>
      <c r="E81" s="22"/>
      <c r="F81" s="23"/>
      <c r="G81" s="24"/>
      <c r="H81" s="21"/>
      <c r="I81" s="6"/>
    </row>
    <row r="82" spans="1:9" ht="13.5">
      <c r="A82" s="5"/>
      <c r="B82" s="18"/>
      <c r="C82" s="28"/>
      <c r="D82" s="26"/>
      <c r="E82" s="22"/>
      <c r="F82" s="23"/>
      <c r="G82" s="24"/>
      <c r="H82" s="21"/>
      <c r="I82" s="6"/>
    </row>
    <row r="83" spans="1:9" ht="13.5">
      <c r="A83" s="5">
        <v>22</v>
      </c>
      <c r="B83" s="18" t="s">
        <v>35</v>
      </c>
      <c r="C83" s="26">
        <v>33219</v>
      </c>
      <c r="D83" s="29">
        <f>SUM(D84:D84)</f>
        <v>33219</v>
      </c>
      <c r="E83" s="25">
        <f>(D83*100)/C83</f>
        <v>100</v>
      </c>
      <c r="F83" s="23">
        <v>0.96</v>
      </c>
      <c r="G83" s="23">
        <v>1.145</v>
      </c>
      <c r="H83" s="21">
        <f>(G83*100)/F83-100</f>
        <v>19.270833333333343</v>
      </c>
      <c r="I83" s="6">
        <f>FLOOR(G83,0.00001)*D83</f>
        <v>38035.755</v>
      </c>
    </row>
    <row r="84" spans="1:9" ht="13.5">
      <c r="A84" s="5"/>
      <c r="B84" s="18"/>
      <c r="C84" s="28" t="s">
        <v>32</v>
      </c>
      <c r="D84" s="26">
        <v>33219</v>
      </c>
      <c r="E84" s="22"/>
      <c r="F84" s="23"/>
      <c r="G84" s="24"/>
      <c r="H84" s="21"/>
      <c r="I84" s="6"/>
    </row>
    <row r="85" spans="1:9" ht="13.5">
      <c r="A85" s="5"/>
      <c r="B85" s="18"/>
      <c r="C85" s="28"/>
      <c r="D85" s="26"/>
      <c r="E85" s="22"/>
      <c r="F85" s="23"/>
      <c r="G85" s="24"/>
      <c r="H85" s="21"/>
      <c r="I85" s="6"/>
    </row>
    <row r="86" spans="1:9" ht="13.5">
      <c r="A86" s="5">
        <v>23</v>
      </c>
      <c r="B86" s="18" t="s">
        <v>35</v>
      </c>
      <c r="C86" s="26">
        <v>579241.96</v>
      </c>
      <c r="D86" s="29">
        <f>SUM(D87:D88)</f>
        <v>148500</v>
      </c>
      <c r="E86" s="25">
        <f>(D86*100)/C86</f>
        <v>25.636954891872822</v>
      </c>
      <c r="F86" s="23">
        <v>0.96</v>
      </c>
      <c r="G86" s="23">
        <v>0.96</v>
      </c>
      <c r="H86" s="21">
        <f>(G86*100)/F86-100</f>
        <v>0</v>
      </c>
      <c r="I86" s="6">
        <f>FLOOR(G86,0.00001)*D86</f>
        <v>142560</v>
      </c>
    </row>
    <row r="87" spans="1:9" ht="13.5">
      <c r="A87" s="5"/>
      <c r="B87" s="18"/>
      <c r="C87" s="28" t="s">
        <v>75</v>
      </c>
      <c r="D87" s="26">
        <v>121500</v>
      </c>
      <c r="E87" s="22"/>
      <c r="F87" s="23"/>
      <c r="G87" s="24"/>
      <c r="H87" s="21"/>
      <c r="I87" s="6"/>
    </row>
    <row r="88" spans="1:9" ht="13.5">
      <c r="A88" s="5"/>
      <c r="B88" s="18"/>
      <c r="C88" s="28" t="s">
        <v>32</v>
      </c>
      <c r="D88" s="26">
        <v>27000</v>
      </c>
      <c r="E88" s="22"/>
      <c r="F88" s="23"/>
      <c r="G88" s="24"/>
      <c r="H88" s="21"/>
      <c r="I88" s="6"/>
    </row>
    <row r="89" spans="1:9" ht="13.5">
      <c r="A89" s="5"/>
      <c r="B89" s="18"/>
      <c r="C89" s="28"/>
      <c r="D89" s="26"/>
      <c r="E89" s="22"/>
      <c r="F89" s="23"/>
      <c r="G89" s="24"/>
      <c r="H89" s="21"/>
      <c r="I89" s="6"/>
    </row>
    <row r="90" spans="1:9" ht="13.5">
      <c r="A90" s="5">
        <v>24</v>
      </c>
      <c r="B90" s="18" t="s">
        <v>35</v>
      </c>
      <c r="C90" s="26">
        <v>3145983</v>
      </c>
      <c r="D90" s="29">
        <f>SUM(D91:D92)</f>
        <v>91500</v>
      </c>
      <c r="E90" s="25">
        <f>(D90*100)/C90</f>
        <v>2.9084708976494786</v>
      </c>
      <c r="F90" s="23">
        <v>0.912</v>
      </c>
      <c r="G90" s="23">
        <v>0.912</v>
      </c>
      <c r="H90" s="21">
        <f>(G90*100)/F90-100</f>
        <v>0</v>
      </c>
      <c r="I90" s="6">
        <f>FLOOR(G90,0.00001)*D90</f>
        <v>83448</v>
      </c>
    </row>
    <row r="91" spans="1:9" ht="13.5">
      <c r="A91" s="5"/>
      <c r="B91" s="18"/>
      <c r="C91" s="28" t="s">
        <v>75</v>
      </c>
      <c r="D91" s="26">
        <v>31500</v>
      </c>
      <c r="E91" s="22"/>
      <c r="F91" s="23"/>
      <c r="G91" s="24"/>
      <c r="H91" s="21"/>
      <c r="I91" s="6"/>
    </row>
    <row r="92" spans="1:9" ht="13.5">
      <c r="A92" s="5"/>
      <c r="B92" s="18"/>
      <c r="C92" s="28" t="s">
        <v>32</v>
      </c>
      <c r="D92" s="26">
        <v>60000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25</v>
      </c>
      <c r="B94" s="18" t="s">
        <v>36</v>
      </c>
      <c r="C94" s="26">
        <v>0</v>
      </c>
      <c r="D94" s="29">
        <f>SUM(D95:D95)</f>
        <v>0</v>
      </c>
      <c r="E94" s="21">
        <v>0</v>
      </c>
      <c r="F94" s="21">
        <v>0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74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26</v>
      </c>
      <c r="B97" s="18" t="s">
        <v>36</v>
      </c>
      <c r="C97" s="26">
        <v>89878</v>
      </c>
      <c r="D97" s="29">
        <f>SUM(D98:D98)</f>
        <v>0</v>
      </c>
      <c r="E97" s="25">
        <f>(D97*100)/C97</f>
        <v>0</v>
      </c>
      <c r="F97" s="23">
        <v>0.96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19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27</v>
      </c>
      <c r="B100" s="18" t="s">
        <v>37</v>
      </c>
      <c r="C100" s="26">
        <v>30050</v>
      </c>
      <c r="D100" s="29">
        <f>SUM(D101:D101)</f>
        <v>30050</v>
      </c>
      <c r="E100" s="25">
        <f>(D100*100)/C100</f>
        <v>100</v>
      </c>
      <c r="F100" s="23">
        <v>0.912</v>
      </c>
      <c r="G100" s="23">
        <v>0.912</v>
      </c>
      <c r="H100" s="21">
        <f>(G100*100)/F100-100</f>
        <v>0</v>
      </c>
      <c r="I100" s="6">
        <f>FLOOR(G100,0.00001)*D100</f>
        <v>27405.600000000002</v>
      </c>
    </row>
    <row r="101" spans="1:9" ht="13.5">
      <c r="A101" s="5"/>
      <c r="B101" s="18"/>
      <c r="C101" s="28" t="s">
        <v>32</v>
      </c>
      <c r="D101" s="26">
        <v>30050</v>
      </c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28</v>
      </c>
      <c r="B103" s="18" t="s">
        <v>37</v>
      </c>
      <c r="C103" s="26">
        <v>149048</v>
      </c>
      <c r="D103" s="29">
        <f>SUM(D104:D104)</f>
        <v>37000</v>
      </c>
      <c r="E103" s="25">
        <f>(D103*100)/C103</f>
        <v>24.824217701679995</v>
      </c>
      <c r="F103" s="23">
        <v>0.912</v>
      </c>
      <c r="G103" s="23">
        <v>0.912</v>
      </c>
      <c r="H103" s="21">
        <f>(G103*100)/F103-100</f>
        <v>0</v>
      </c>
      <c r="I103" s="6">
        <f>FLOOR(G103,0.00001)*D103</f>
        <v>33744</v>
      </c>
    </row>
    <row r="104" spans="1:9" ht="13.5">
      <c r="A104" s="5"/>
      <c r="B104" s="18"/>
      <c r="C104" s="28" t="s">
        <v>32</v>
      </c>
      <c r="D104" s="26">
        <v>37000</v>
      </c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29</v>
      </c>
      <c r="B106" s="18" t="s">
        <v>38</v>
      </c>
      <c r="C106" s="26">
        <v>300440</v>
      </c>
      <c r="D106" s="29">
        <f>SUM(D107:D107)</f>
        <v>0</v>
      </c>
      <c r="E106" s="25">
        <f>(D106*100)/C106</f>
        <v>0</v>
      </c>
      <c r="F106" s="23">
        <v>0.912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30</v>
      </c>
      <c r="B109" s="18" t="s">
        <v>39</v>
      </c>
      <c r="C109" s="26">
        <v>198450</v>
      </c>
      <c r="D109" s="29">
        <f>SUM(D110:D110)</f>
        <v>60000</v>
      </c>
      <c r="E109" s="25">
        <f>(D109*100)/C109</f>
        <v>30.23431594860166</v>
      </c>
      <c r="F109" s="23">
        <v>0.912</v>
      </c>
      <c r="G109" s="23">
        <v>0.912</v>
      </c>
      <c r="H109" s="21">
        <f>(G109*100)/F109-100</f>
        <v>0</v>
      </c>
      <c r="I109" s="6">
        <f>FLOOR(G109,0.00001)*D109</f>
        <v>54720</v>
      </c>
    </row>
    <row r="110" spans="1:9" ht="13.5">
      <c r="A110" s="5"/>
      <c r="B110" s="18"/>
      <c r="C110" s="28" t="s">
        <v>75</v>
      </c>
      <c r="D110" s="26">
        <v>60000</v>
      </c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31</v>
      </c>
      <c r="B112" s="18" t="s">
        <v>39</v>
      </c>
      <c r="C112" s="26">
        <v>257829</v>
      </c>
      <c r="D112" s="29">
        <f>SUM(D113:D113)</f>
        <v>0</v>
      </c>
      <c r="E112" s="25">
        <f>(D112*100)/C112</f>
        <v>0</v>
      </c>
      <c r="F112" s="23">
        <v>0.912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19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32</v>
      </c>
      <c r="B115" s="18" t="s">
        <v>40</v>
      </c>
      <c r="C115" s="26">
        <v>1255672</v>
      </c>
      <c r="D115" s="29">
        <f>SUM(D116:D117)</f>
        <v>1255672</v>
      </c>
      <c r="E115" s="25">
        <f>(D115*100)/C115</f>
        <v>100</v>
      </c>
      <c r="F115" s="23">
        <v>0.72</v>
      </c>
      <c r="G115" s="23">
        <v>0.7851</v>
      </c>
      <c r="H115" s="21">
        <f>(G115*100)/F115-100</f>
        <v>9.041666666666671</v>
      </c>
      <c r="I115" s="6">
        <f>FLOOR(G115,0.00001)*D115</f>
        <v>985828.0872000001</v>
      </c>
    </row>
    <row r="116" spans="1:9" ht="13.5">
      <c r="A116" s="5"/>
      <c r="B116" s="18"/>
      <c r="C116" s="28" t="s">
        <v>75</v>
      </c>
      <c r="D116" s="26">
        <v>179672</v>
      </c>
      <c r="E116" s="22"/>
      <c r="F116" s="23"/>
      <c r="G116" s="24"/>
      <c r="H116" s="21"/>
      <c r="I116" s="6"/>
    </row>
    <row r="117" spans="1:9" ht="13.5">
      <c r="A117" s="5"/>
      <c r="B117" s="18"/>
      <c r="C117" s="28" t="s">
        <v>32</v>
      </c>
      <c r="D117" s="26">
        <v>1076000</v>
      </c>
      <c r="E117" s="22"/>
      <c r="F117" s="23"/>
      <c r="G117" s="24"/>
      <c r="H117" s="21"/>
      <c r="I117" s="6"/>
    </row>
    <row r="118" spans="1:9" ht="13.5">
      <c r="A118" s="5"/>
      <c r="B118" s="18"/>
      <c r="C118" s="28"/>
      <c r="D118" s="26"/>
      <c r="E118" s="22"/>
      <c r="F118" s="23"/>
      <c r="G118" s="24"/>
      <c r="H118" s="21"/>
      <c r="I118" s="6"/>
    </row>
    <row r="119" spans="1:9" ht="13.5">
      <c r="A119" s="5">
        <v>33</v>
      </c>
      <c r="B119" s="18" t="s">
        <v>40</v>
      </c>
      <c r="C119" s="26">
        <v>208803</v>
      </c>
      <c r="D119" s="29">
        <f>SUM(D120:D121)</f>
        <v>208803</v>
      </c>
      <c r="E119" s="25">
        <f>(D119*100)/C119</f>
        <v>100</v>
      </c>
      <c r="F119" s="23">
        <v>0.912</v>
      </c>
      <c r="G119" s="23">
        <v>0.912</v>
      </c>
      <c r="H119" s="21">
        <f>(G119*100)/F119-100</f>
        <v>0</v>
      </c>
      <c r="I119" s="6">
        <f>FLOOR(G119,0.00001)*D119</f>
        <v>190428.336</v>
      </c>
    </row>
    <row r="120" spans="1:9" ht="13.5">
      <c r="A120" s="5"/>
      <c r="B120" s="18"/>
      <c r="C120" s="28" t="s">
        <v>76</v>
      </c>
      <c r="D120" s="26">
        <v>138803</v>
      </c>
      <c r="E120" s="22"/>
      <c r="F120" s="23"/>
      <c r="G120" s="24"/>
      <c r="H120" s="21"/>
      <c r="I120" s="6"/>
    </row>
    <row r="121" spans="1:9" ht="13.5">
      <c r="A121" s="5"/>
      <c r="B121" s="18"/>
      <c r="C121" s="28" t="s">
        <v>32</v>
      </c>
      <c r="D121" s="26">
        <v>70000</v>
      </c>
      <c r="E121" s="22"/>
      <c r="F121" s="23"/>
      <c r="G121" s="24"/>
      <c r="H121" s="21"/>
      <c r="I121" s="6"/>
    </row>
    <row r="122" spans="1:9" ht="13.5">
      <c r="A122" s="5"/>
      <c r="B122" s="18"/>
      <c r="C122" s="28"/>
      <c r="D122" s="26"/>
      <c r="E122" s="22"/>
      <c r="F122" s="23"/>
      <c r="G122" s="24"/>
      <c r="H122" s="21"/>
      <c r="I122" s="6"/>
    </row>
    <row r="123" spans="1:9" ht="13.5">
      <c r="A123" s="5">
        <v>34</v>
      </c>
      <c r="B123" s="18" t="s">
        <v>40</v>
      </c>
      <c r="C123" s="26">
        <v>285856.56</v>
      </c>
      <c r="D123" s="29">
        <f>SUM(D124:D124)</f>
        <v>15000</v>
      </c>
      <c r="E123" s="25">
        <f>(D123*100)/C123</f>
        <v>5.247387011163921</v>
      </c>
      <c r="F123" s="23">
        <v>0.912</v>
      </c>
      <c r="G123" s="23">
        <v>0.912</v>
      </c>
      <c r="H123" s="21">
        <f>(G123*100)/F123-100</f>
        <v>0</v>
      </c>
      <c r="I123" s="6">
        <f>FLOOR(G123,0.00001)*D123</f>
        <v>13680</v>
      </c>
    </row>
    <row r="124" spans="1:9" ht="13.5">
      <c r="A124" s="5"/>
      <c r="B124" s="18"/>
      <c r="C124" s="28" t="s">
        <v>32</v>
      </c>
      <c r="D124" s="26">
        <v>15000</v>
      </c>
      <c r="E124" s="22"/>
      <c r="F124" s="23"/>
      <c r="G124" s="24"/>
      <c r="H124" s="21"/>
      <c r="I124" s="6"/>
    </row>
    <row r="125" spans="1:9" ht="13.5">
      <c r="A125" s="5"/>
      <c r="B125" s="18"/>
      <c r="C125" s="28"/>
      <c r="D125" s="26"/>
      <c r="E125" s="22"/>
      <c r="F125" s="23"/>
      <c r="G125" s="24"/>
      <c r="H125" s="21"/>
      <c r="I125" s="6"/>
    </row>
    <row r="126" spans="1:9" ht="13.5">
      <c r="A126" s="5">
        <v>35</v>
      </c>
      <c r="B126" s="18" t="s">
        <v>41</v>
      </c>
      <c r="C126" s="26">
        <v>41869.84</v>
      </c>
      <c r="D126" s="29">
        <f>SUM(D127:D127)</f>
        <v>41869.84</v>
      </c>
      <c r="E126" s="25">
        <f>(D126*100)/C126</f>
        <v>100</v>
      </c>
      <c r="F126" s="23">
        <v>0.72</v>
      </c>
      <c r="G126" s="23">
        <v>0.97</v>
      </c>
      <c r="H126" s="21">
        <f>(G126*100)/F126-100</f>
        <v>34.72222222222223</v>
      </c>
      <c r="I126" s="6">
        <f>FLOOR(G126,0.00001)*D126</f>
        <v>40613.7448</v>
      </c>
    </row>
    <row r="127" spans="1:9" ht="13.5">
      <c r="A127" s="5"/>
      <c r="B127" s="18"/>
      <c r="C127" s="28" t="s">
        <v>32</v>
      </c>
      <c r="D127" s="26">
        <v>41869.84</v>
      </c>
      <c r="E127" s="22"/>
      <c r="F127" s="23"/>
      <c r="G127" s="24"/>
      <c r="H127" s="21"/>
      <c r="I127" s="6"/>
    </row>
    <row r="128" spans="1:9" ht="13.5">
      <c r="A128" s="5"/>
      <c r="B128" s="18"/>
      <c r="C128" s="28"/>
      <c r="D128" s="26"/>
      <c r="E128" s="22"/>
      <c r="F128" s="23"/>
      <c r="G128" s="24"/>
      <c r="H128" s="21"/>
      <c r="I128" s="6"/>
    </row>
    <row r="129" spans="1:9" ht="13.5">
      <c r="A129" s="5">
        <v>36</v>
      </c>
      <c r="B129" s="18" t="s">
        <v>42</v>
      </c>
      <c r="C129" s="26">
        <v>13222</v>
      </c>
      <c r="D129" s="29">
        <f>SUM(D130:D130)</f>
        <v>0</v>
      </c>
      <c r="E129" s="25">
        <f>(D129*100)/C129</f>
        <v>0</v>
      </c>
      <c r="F129" s="23">
        <v>0.96</v>
      </c>
      <c r="G129" s="21">
        <v>0</v>
      </c>
      <c r="H129" s="21">
        <v>0</v>
      </c>
      <c r="I129" s="6">
        <f>FLOOR(G129,0.00001)*D129</f>
        <v>0</v>
      </c>
    </row>
    <row r="130" spans="1:9" ht="13.5">
      <c r="A130" s="5"/>
      <c r="B130" s="18"/>
      <c r="C130" s="28" t="s">
        <v>19</v>
      </c>
      <c r="D130" s="26"/>
      <c r="E130" s="22"/>
      <c r="F130" s="23"/>
      <c r="G130" s="24"/>
      <c r="H130" s="21"/>
      <c r="I130" s="6"/>
    </row>
    <row r="131" spans="1:9" ht="13.5">
      <c r="A131" s="5"/>
      <c r="B131" s="18"/>
      <c r="C131" s="28"/>
      <c r="D131" s="26"/>
      <c r="E131" s="22"/>
      <c r="F131" s="23"/>
      <c r="G131" s="24"/>
      <c r="H131" s="21"/>
      <c r="I131" s="6"/>
    </row>
    <row r="132" spans="1:9" ht="13.5">
      <c r="A132" s="5">
        <v>37</v>
      </c>
      <c r="B132" s="18" t="s">
        <v>42</v>
      </c>
      <c r="C132" s="26">
        <v>801133</v>
      </c>
      <c r="D132" s="29">
        <f>SUM(D133:D133)</f>
        <v>0</v>
      </c>
      <c r="E132" s="25">
        <f>(D132*100)/C132</f>
        <v>0</v>
      </c>
      <c r="F132" s="23">
        <v>0.912</v>
      </c>
      <c r="G132" s="21">
        <v>0</v>
      </c>
      <c r="H132" s="21">
        <v>0</v>
      </c>
      <c r="I132" s="6">
        <f>FLOOR(G132,0.00001)*D132</f>
        <v>0</v>
      </c>
    </row>
    <row r="133" spans="1:9" ht="13.5">
      <c r="A133" s="5"/>
      <c r="B133" s="18"/>
      <c r="C133" s="28" t="s">
        <v>19</v>
      </c>
      <c r="D133" s="26"/>
      <c r="E133" s="22"/>
      <c r="F133" s="23"/>
      <c r="G133" s="24"/>
      <c r="H133" s="21"/>
      <c r="I133" s="6"/>
    </row>
    <row r="134" spans="1:9" ht="13.5">
      <c r="A134" s="5"/>
      <c r="B134" s="18"/>
      <c r="C134" s="28"/>
      <c r="D134" s="26"/>
      <c r="E134" s="22"/>
      <c r="F134" s="23"/>
      <c r="G134" s="24"/>
      <c r="H134" s="21"/>
      <c r="I134" s="6"/>
    </row>
    <row r="135" spans="1:9" ht="13.5">
      <c r="A135" s="5">
        <v>38</v>
      </c>
      <c r="B135" s="18" t="s">
        <v>43</v>
      </c>
      <c r="C135" s="26">
        <v>30230</v>
      </c>
      <c r="D135" s="29">
        <f>SUM(D136:D136)</f>
        <v>30230</v>
      </c>
      <c r="E135" s="25">
        <f>(D135*100)/C135</f>
        <v>100</v>
      </c>
      <c r="F135" s="23">
        <v>0.72</v>
      </c>
      <c r="G135" s="23">
        <v>1.091</v>
      </c>
      <c r="H135" s="21">
        <f>(G135*100)/F135-100</f>
        <v>51.52777777777777</v>
      </c>
      <c r="I135" s="6">
        <f>FLOOR(G135,0.00001)*D135</f>
        <v>32980.93000000001</v>
      </c>
    </row>
    <row r="136" spans="1:9" ht="13.5">
      <c r="A136" s="5"/>
      <c r="B136" s="18"/>
      <c r="C136" s="28" t="s">
        <v>32</v>
      </c>
      <c r="D136" s="26">
        <v>30230</v>
      </c>
      <c r="E136" s="22"/>
      <c r="F136" s="23"/>
      <c r="G136" s="24"/>
      <c r="H136" s="21"/>
      <c r="I136" s="6"/>
    </row>
    <row r="137" spans="1:9" ht="13.5">
      <c r="A137" s="5"/>
      <c r="B137" s="18"/>
      <c r="C137" s="28"/>
      <c r="D137" s="26"/>
      <c r="E137" s="22"/>
      <c r="F137" s="23"/>
      <c r="G137" s="24"/>
      <c r="H137" s="21"/>
      <c r="I137" s="6"/>
    </row>
    <row r="138" spans="1:9" ht="13.5">
      <c r="A138" s="5">
        <v>39</v>
      </c>
      <c r="B138" s="18" t="s">
        <v>44</v>
      </c>
      <c r="C138" s="26">
        <v>232788.52</v>
      </c>
      <c r="D138" s="29">
        <f>SUM(D139:D139)</f>
        <v>232788.52</v>
      </c>
      <c r="E138" s="25">
        <f>(D138*100)/C138</f>
        <v>100</v>
      </c>
      <c r="F138" s="23">
        <v>0.72</v>
      </c>
      <c r="G138" s="23">
        <v>1.0414</v>
      </c>
      <c r="H138" s="21">
        <f>(G138*100)/F138-100</f>
        <v>44.638888888888914</v>
      </c>
      <c r="I138" s="6">
        <f>FLOOR(G138,0.00001)*D138</f>
        <v>242425.96472800002</v>
      </c>
    </row>
    <row r="139" spans="1:9" ht="13.5">
      <c r="A139" s="5"/>
      <c r="B139" s="18"/>
      <c r="C139" s="28" t="s">
        <v>32</v>
      </c>
      <c r="D139" s="26">
        <v>232788.52</v>
      </c>
      <c r="E139" s="22"/>
      <c r="F139" s="23"/>
      <c r="G139" s="24"/>
      <c r="H139" s="21"/>
      <c r="I139" s="6"/>
    </row>
    <row r="140" spans="1:9" ht="13.5">
      <c r="A140" s="5"/>
      <c r="B140" s="18"/>
      <c r="C140" s="28"/>
      <c r="D140" s="26"/>
      <c r="E140" s="22"/>
      <c r="F140" s="23"/>
      <c r="G140" s="24"/>
      <c r="H140" s="21"/>
      <c r="I140" s="6"/>
    </row>
    <row r="141" spans="1:9" ht="13.5">
      <c r="A141" s="5">
        <v>40</v>
      </c>
      <c r="B141" s="18" t="s">
        <v>45</v>
      </c>
      <c r="C141" s="26">
        <v>85170</v>
      </c>
      <c r="D141" s="29">
        <f>SUM(D142:D142)</f>
        <v>0</v>
      </c>
      <c r="E141" s="25">
        <f>(D141*100)/C141</f>
        <v>0</v>
      </c>
      <c r="F141" s="23">
        <v>0.912</v>
      </c>
      <c r="G141" s="21">
        <v>0</v>
      </c>
      <c r="H141" s="21">
        <v>0</v>
      </c>
      <c r="I141" s="6">
        <f>FLOOR(G141,0.00001)*D141</f>
        <v>0</v>
      </c>
    </row>
    <row r="142" spans="1:9" ht="13.5">
      <c r="A142" s="5"/>
      <c r="B142" s="18"/>
      <c r="C142" s="28" t="s">
        <v>19</v>
      </c>
      <c r="D142" s="26"/>
      <c r="E142" s="22"/>
      <c r="F142" s="23"/>
      <c r="G142" s="24"/>
      <c r="H142" s="21"/>
      <c r="I142" s="6"/>
    </row>
    <row r="143" spans="1:9" ht="13.5">
      <c r="A143" s="5"/>
      <c r="B143" s="18"/>
      <c r="C143" s="28"/>
      <c r="D143" s="26"/>
      <c r="E143" s="22"/>
      <c r="F143" s="23"/>
      <c r="G143" s="24"/>
      <c r="H143" s="21"/>
      <c r="I143" s="6"/>
    </row>
    <row r="144" spans="1:9" ht="13.5">
      <c r="A144" s="5">
        <v>41</v>
      </c>
      <c r="B144" s="18" t="s">
        <v>33</v>
      </c>
      <c r="C144" s="26">
        <v>71759</v>
      </c>
      <c r="D144" s="29">
        <f>SUM(D145:D145)</f>
        <v>0</v>
      </c>
      <c r="E144" s="25">
        <f>(D144*100)/C144</f>
        <v>0</v>
      </c>
      <c r="F144" s="23">
        <v>0.912</v>
      </c>
      <c r="G144" s="21">
        <v>0</v>
      </c>
      <c r="H144" s="21">
        <v>0</v>
      </c>
      <c r="I144" s="6">
        <f>FLOOR(G144,0.00001)*D144</f>
        <v>0</v>
      </c>
    </row>
    <row r="145" spans="1:9" ht="13.5">
      <c r="A145" s="5"/>
      <c r="B145" s="18"/>
      <c r="C145" s="28" t="s">
        <v>19</v>
      </c>
      <c r="D145" s="26"/>
      <c r="E145" s="22"/>
      <c r="F145" s="23"/>
      <c r="G145" s="24"/>
      <c r="H145" s="21"/>
      <c r="I145" s="6"/>
    </row>
    <row r="146" spans="1:9" ht="13.5">
      <c r="A146" s="5"/>
      <c r="B146" s="18"/>
      <c r="C146" s="28"/>
      <c r="D146" s="26"/>
      <c r="E146" s="22"/>
      <c r="F146" s="23"/>
      <c r="G146" s="24"/>
      <c r="H146" s="21"/>
      <c r="I146" s="6"/>
    </row>
    <row r="147" spans="1:9" ht="13.5">
      <c r="A147" s="5">
        <v>42</v>
      </c>
      <c r="B147" s="18" t="s">
        <v>33</v>
      </c>
      <c r="C147" s="26">
        <v>126690.8</v>
      </c>
      <c r="D147" s="29">
        <f>SUM(D148:D148)</f>
        <v>0</v>
      </c>
      <c r="E147" s="25">
        <f>(D147*100)/C147</f>
        <v>0</v>
      </c>
      <c r="F147" s="23">
        <v>0.96</v>
      </c>
      <c r="G147" s="21">
        <v>0</v>
      </c>
      <c r="H147" s="21">
        <v>0</v>
      </c>
      <c r="I147" s="6">
        <f>FLOOR(G147,0.00001)*D147</f>
        <v>0</v>
      </c>
    </row>
    <row r="148" spans="1:9" ht="13.5">
      <c r="A148" s="5"/>
      <c r="B148" s="18"/>
      <c r="C148" s="28" t="s">
        <v>19</v>
      </c>
      <c r="D148" s="26"/>
      <c r="E148" s="22"/>
      <c r="F148" s="23"/>
      <c r="G148" s="24"/>
      <c r="H148" s="21"/>
      <c r="I148" s="6"/>
    </row>
    <row r="149" spans="1:9" ht="13.5">
      <c r="A149" s="5"/>
      <c r="B149" s="18"/>
      <c r="C149" s="28"/>
      <c r="D149" s="26"/>
      <c r="E149" s="22"/>
      <c r="F149" s="23"/>
      <c r="G149" s="24"/>
      <c r="H149" s="21"/>
      <c r="I149" s="6"/>
    </row>
    <row r="150" spans="1:9" ht="13.5">
      <c r="A150" s="5">
        <v>43</v>
      </c>
      <c r="B150" s="18" t="s">
        <v>33</v>
      </c>
      <c r="C150" s="26">
        <v>630028</v>
      </c>
      <c r="D150" s="29">
        <f>SUM(D151:D151)</f>
        <v>0</v>
      </c>
      <c r="E150" s="25">
        <f>(D150*100)/C150</f>
        <v>0</v>
      </c>
      <c r="F150" s="23">
        <v>0.912</v>
      </c>
      <c r="G150" s="21">
        <v>0</v>
      </c>
      <c r="H150" s="21">
        <v>0</v>
      </c>
      <c r="I150" s="6">
        <f>FLOOR(G150,0.00001)*D150</f>
        <v>0</v>
      </c>
    </row>
    <row r="151" spans="1:9" ht="13.5">
      <c r="A151" s="5"/>
      <c r="B151" s="18"/>
      <c r="C151" s="28" t="s">
        <v>19</v>
      </c>
      <c r="D151" s="26"/>
      <c r="E151" s="22"/>
      <c r="F151" s="23"/>
      <c r="G151" s="24"/>
      <c r="H151" s="21"/>
      <c r="I151" s="6"/>
    </row>
    <row r="152" spans="1:9" ht="13.5">
      <c r="A152" s="5"/>
      <c r="B152" s="18"/>
      <c r="C152" s="28"/>
      <c r="D152" s="26"/>
      <c r="E152" s="22"/>
      <c r="F152" s="23"/>
      <c r="G152" s="24"/>
      <c r="H152" s="21"/>
      <c r="I152" s="6"/>
    </row>
    <row r="153" spans="1:9" ht="13.5">
      <c r="A153" s="5">
        <v>44</v>
      </c>
      <c r="B153" s="18" t="s">
        <v>46</v>
      </c>
      <c r="C153" s="26">
        <v>123599.76</v>
      </c>
      <c r="D153" s="29">
        <f>SUM(D154:D154)</f>
        <v>123599.76</v>
      </c>
      <c r="E153" s="25">
        <f>(D153*100)/C153</f>
        <v>100</v>
      </c>
      <c r="F153" s="23">
        <v>0.72</v>
      </c>
      <c r="G153" s="23">
        <v>0.94</v>
      </c>
      <c r="H153" s="21">
        <f>(G153*100)/F153-100</f>
        <v>30.55555555555557</v>
      </c>
      <c r="I153" s="6">
        <f>FLOOR(G153,0.00001)*D153</f>
        <v>116183.77440000001</v>
      </c>
    </row>
    <row r="154" spans="1:9" ht="13.5">
      <c r="A154" s="5"/>
      <c r="B154" s="18"/>
      <c r="C154" s="28" t="s">
        <v>32</v>
      </c>
      <c r="D154" s="26">
        <v>123599.76</v>
      </c>
      <c r="E154" s="22"/>
      <c r="F154" s="23"/>
      <c r="G154" s="24"/>
      <c r="H154" s="21"/>
      <c r="I154" s="6"/>
    </row>
    <row r="155" spans="1:9" ht="13.5">
      <c r="A155" s="5"/>
      <c r="B155" s="18"/>
      <c r="C155" s="28"/>
      <c r="D155" s="26"/>
      <c r="E155" s="22"/>
      <c r="F155" s="23"/>
      <c r="G155" s="24"/>
      <c r="H155" s="21"/>
      <c r="I155" s="6"/>
    </row>
    <row r="156" spans="1:9" ht="13.5">
      <c r="A156" s="5">
        <v>45</v>
      </c>
      <c r="B156" s="18" t="s">
        <v>46</v>
      </c>
      <c r="C156" s="26">
        <v>72115</v>
      </c>
      <c r="D156" s="29">
        <f>SUM(D157:D157)</f>
        <v>0</v>
      </c>
      <c r="E156" s="25">
        <f>(D156*100)/C156</f>
        <v>0</v>
      </c>
      <c r="F156" s="23">
        <v>0.912</v>
      </c>
      <c r="G156" s="21">
        <v>0</v>
      </c>
      <c r="H156" s="21">
        <v>0</v>
      </c>
      <c r="I156" s="6">
        <f>FLOOR(G156,0.00001)*D156</f>
        <v>0</v>
      </c>
    </row>
    <row r="157" spans="1:9" ht="13.5">
      <c r="A157" s="5"/>
      <c r="B157" s="18"/>
      <c r="C157" s="28" t="s">
        <v>19</v>
      </c>
      <c r="D157" s="26"/>
      <c r="E157" s="22"/>
      <c r="F157" s="23"/>
      <c r="G157" s="24"/>
      <c r="H157" s="21"/>
      <c r="I157" s="6"/>
    </row>
    <row r="158" spans="1:9" ht="13.5">
      <c r="A158" s="5"/>
      <c r="B158" s="18"/>
      <c r="C158" s="28"/>
      <c r="D158" s="26"/>
      <c r="E158" s="22"/>
      <c r="F158" s="23"/>
      <c r="G158" s="24"/>
      <c r="H158" s="21"/>
      <c r="I158" s="6"/>
    </row>
    <row r="159" spans="1:9" ht="13.5">
      <c r="A159" s="5">
        <v>46</v>
      </c>
      <c r="B159" s="18" t="s">
        <v>47</v>
      </c>
      <c r="C159" s="26">
        <v>123547.36</v>
      </c>
      <c r="D159" s="29">
        <f>SUM(D160:D160)</f>
        <v>123547.36</v>
      </c>
      <c r="E159" s="25">
        <f>(D159*100)/C159</f>
        <v>100</v>
      </c>
      <c r="F159" s="23">
        <v>0.912</v>
      </c>
      <c r="G159" s="23">
        <v>0.912</v>
      </c>
      <c r="H159" s="21">
        <f>(G159*100)/F159-100</f>
        <v>0</v>
      </c>
      <c r="I159" s="6">
        <f>FLOOR(G159,0.00001)*D159</f>
        <v>112675.19232</v>
      </c>
    </row>
    <row r="160" spans="1:9" ht="13.5">
      <c r="A160" s="5"/>
      <c r="B160" s="18"/>
      <c r="C160" s="28" t="s">
        <v>32</v>
      </c>
      <c r="D160" s="26">
        <v>123547.36</v>
      </c>
      <c r="E160" s="22"/>
      <c r="F160" s="23"/>
      <c r="G160" s="24"/>
      <c r="H160" s="21"/>
      <c r="I160" s="6"/>
    </row>
    <row r="161" spans="1:9" ht="13.5">
      <c r="A161" s="5"/>
      <c r="B161" s="18"/>
      <c r="C161" s="28"/>
      <c r="D161" s="26"/>
      <c r="E161" s="22"/>
      <c r="F161" s="23"/>
      <c r="G161" s="24"/>
      <c r="H161" s="21"/>
      <c r="I161" s="6"/>
    </row>
    <row r="162" spans="1:9" ht="13.5">
      <c r="A162" s="5">
        <v>47</v>
      </c>
      <c r="B162" s="18" t="s">
        <v>48</v>
      </c>
      <c r="C162" s="26">
        <v>77085.6</v>
      </c>
      <c r="D162" s="29">
        <f>SUM(D163:D163)</f>
        <v>77085.6</v>
      </c>
      <c r="E162" s="25">
        <f>(D162*100)/C162</f>
        <v>100</v>
      </c>
      <c r="F162" s="23">
        <v>0.72</v>
      </c>
      <c r="G162" s="23">
        <v>0.8705</v>
      </c>
      <c r="H162" s="21">
        <f>(G162*100)/F162-100</f>
        <v>20.9027777777778</v>
      </c>
      <c r="I162" s="6">
        <f>FLOOR(G162,0.00001)*D162</f>
        <v>67103.0148</v>
      </c>
    </row>
    <row r="163" spans="1:9" ht="13.5">
      <c r="A163" s="5"/>
      <c r="B163" s="18"/>
      <c r="C163" s="28" t="s">
        <v>32</v>
      </c>
      <c r="D163" s="26">
        <v>77085.6</v>
      </c>
      <c r="E163" s="22"/>
      <c r="F163" s="23"/>
      <c r="G163" s="24"/>
      <c r="H163" s="21"/>
      <c r="I163" s="6"/>
    </row>
    <row r="164" spans="1:9" ht="13.5">
      <c r="A164" s="5"/>
      <c r="B164" s="18"/>
      <c r="C164" s="28"/>
      <c r="D164" s="26"/>
      <c r="E164" s="22"/>
      <c r="F164" s="23"/>
      <c r="G164" s="24"/>
      <c r="H164" s="21"/>
      <c r="I164" s="6"/>
    </row>
    <row r="165" spans="1:9" ht="13.5">
      <c r="A165" s="5">
        <v>48</v>
      </c>
      <c r="B165" s="18" t="s">
        <v>48</v>
      </c>
      <c r="C165" s="26">
        <v>480750</v>
      </c>
      <c r="D165" s="29">
        <f>SUM(D166:D166)</f>
        <v>0</v>
      </c>
      <c r="E165" s="25">
        <f>(D165*100)/C165</f>
        <v>0</v>
      </c>
      <c r="F165" s="23">
        <v>0.912</v>
      </c>
      <c r="G165" s="21">
        <v>0</v>
      </c>
      <c r="H165" s="21">
        <v>0</v>
      </c>
      <c r="I165" s="6">
        <f>FLOOR(G165,0.00001)*D165</f>
        <v>0</v>
      </c>
    </row>
    <row r="166" spans="1:9" ht="13.5">
      <c r="A166" s="5"/>
      <c r="B166" s="18"/>
      <c r="C166" s="28" t="s">
        <v>19</v>
      </c>
      <c r="D166" s="26"/>
      <c r="E166" s="22"/>
      <c r="F166" s="23"/>
      <c r="G166" s="24"/>
      <c r="H166" s="21"/>
      <c r="I166" s="6"/>
    </row>
    <row r="167" spans="1:9" ht="13.5">
      <c r="A167" s="5"/>
      <c r="B167" s="18"/>
      <c r="C167" s="28"/>
      <c r="D167" s="26"/>
      <c r="E167" s="22"/>
      <c r="F167" s="23"/>
      <c r="G167" s="24"/>
      <c r="H167" s="21"/>
      <c r="I167" s="6"/>
    </row>
    <row r="168" spans="1:9" ht="13.5">
      <c r="A168" s="5">
        <v>49</v>
      </c>
      <c r="B168" s="18" t="s">
        <v>49</v>
      </c>
      <c r="C168" s="26">
        <v>66110</v>
      </c>
      <c r="D168" s="29">
        <f>SUM(D169:D169)</f>
        <v>66110</v>
      </c>
      <c r="E168" s="25">
        <f>(D168*100)/C168</f>
        <v>100</v>
      </c>
      <c r="F168" s="23">
        <v>0.912</v>
      </c>
      <c r="G168" s="23">
        <v>0.912</v>
      </c>
      <c r="H168" s="21">
        <f>(G168*100)/F168-100</f>
        <v>0</v>
      </c>
      <c r="I168" s="6">
        <f>FLOOR(G168,0.00001)*D168</f>
        <v>60292.32</v>
      </c>
    </row>
    <row r="169" spans="1:9" ht="13.5">
      <c r="A169" s="5"/>
      <c r="B169" s="18"/>
      <c r="C169" s="28" t="s">
        <v>32</v>
      </c>
      <c r="D169" s="26">
        <v>66110</v>
      </c>
      <c r="E169" s="22"/>
      <c r="F169" s="23"/>
      <c r="G169" s="24"/>
      <c r="H169" s="21"/>
      <c r="I169" s="6"/>
    </row>
    <row r="170" spans="1:9" ht="13.5">
      <c r="A170" s="5"/>
      <c r="B170" s="18"/>
      <c r="C170" s="28"/>
      <c r="D170" s="26"/>
      <c r="E170" s="22"/>
      <c r="F170" s="23"/>
      <c r="G170" s="24"/>
      <c r="H170" s="21"/>
      <c r="I170" s="6"/>
    </row>
    <row r="171" spans="1:9" ht="13.5">
      <c r="A171" s="5">
        <v>50</v>
      </c>
      <c r="B171" s="18" t="s">
        <v>49</v>
      </c>
      <c r="C171" s="26">
        <v>33956.5</v>
      </c>
      <c r="D171" s="29">
        <f>SUM(D172:D172)</f>
        <v>0</v>
      </c>
      <c r="E171" s="25">
        <f>(D171*100)/C171</f>
        <v>0</v>
      </c>
      <c r="F171" s="23">
        <v>0.912</v>
      </c>
      <c r="G171" s="21">
        <v>0</v>
      </c>
      <c r="H171" s="21">
        <v>0</v>
      </c>
      <c r="I171" s="6">
        <f>FLOOR(G171,0.00001)*D171</f>
        <v>0</v>
      </c>
    </row>
    <row r="172" spans="1:9" ht="13.5">
      <c r="A172" s="5"/>
      <c r="B172" s="18"/>
      <c r="C172" s="28" t="s">
        <v>19</v>
      </c>
      <c r="D172" s="26"/>
      <c r="E172" s="22"/>
      <c r="F172" s="23"/>
      <c r="G172" s="24"/>
      <c r="H172" s="21"/>
      <c r="I172" s="6"/>
    </row>
    <row r="173" spans="1:9" ht="13.5">
      <c r="A173" s="5"/>
      <c r="B173" s="18"/>
      <c r="C173" s="28"/>
      <c r="D173" s="26"/>
      <c r="E173" s="22"/>
      <c r="F173" s="23"/>
      <c r="G173" s="24"/>
      <c r="H173" s="21"/>
      <c r="I173" s="6"/>
    </row>
    <row r="174" spans="1:9" ht="13.5">
      <c r="A174" s="5">
        <v>51</v>
      </c>
      <c r="B174" s="18" t="s">
        <v>50</v>
      </c>
      <c r="C174" s="26">
        <v>841120</v>
      </c>
      <c r="D174" s="29">
        <f>SUM(D175:D177)</f>
        <v>320000</v>
      </c>
      <c r="E174" s="25">
        <f>(D174*100)/C174</f>
        <v>38.04451207913259</v>
      </c>
      <c r="F174" s="23">
        <v>0.912</v>
      </c>
      <c r="G174" s="23">
        <v>0.912</v>
      </c>
      <c r="H174" s="21">
        <f>(G174*100)/F174-100</f>
        <v>0</v>
      </c>
      <c r="I174" s="6">
        <f>FLOOR(G174,0.00001)*D174</f>
        <v>291840</v>
      </c>
    </row>
    <row r="175" spans="1:9" ht="13.5">
      <c r="A175" s="5"/>
      <c r="B175" s="18"/>
      <c r="C175" s="28" t="s">
        <v>75</v>
      </c>
      <c r="D175" s="26">
        <v>76000</v>
      </c>
      <c r="E175" s="22"/>
      <c r="F175" s="23"/>
      <c r="G175" s="24"/>
      <c r="H175" s="21"/>
      <c r="I175" s="6"/>
    </row>
    <row r="176" spans="1:9" ht="13.5">
      <c r="A176" s="5"/>
      <c r="B176" s="18"/>
      <c r="C176" s="28" t="s">
        <v>76</v>
      </c>
      <c r="D176" s="26">
        <v>48000</v>
      </c>
      <c r="E176" s="22"/>
      <c r="F176" s="23"/>
      <c r="G176" s="24"/>
      <c r="H176" s="21"/>
      <c r="I176" s="6"/>
    </row>
    <row r="177" spans="1:9" ht="13.5">
      <c r="A177" s="5"/>
      <c r="B177" s="18"/>
      <c r="C177" s="28" t="s">
        <v>32</v>
      </c>
      <c r="D177" s="26">
        <v>196000</v>
      </c>
      <c r="E177" s="22"/>
      <c r="F177" s="23"/>
      <c r="G177" s="24"/>
      <c r="H177" s="21"/>
      <c r="I177" s="6"/>
    </row>
    <row r="178" spans="1:9" ht="13.5">
      <c r="A178" s="5"/>
      <c r="B178" s="18"/>
      <c r="C178" s="28"/>
      <c r="D178" s="26"/>
      <c r="E178" s="22"/>
      <c r="F178" s="23"/>
      <c r="G178" s="24"/>
      <c r="H178" s="21"/>
      <c r="I178" s="6"/>
    </row>
    <row r="179" spans="1:9" ht="13.5">
      <c r="A179" s="5">
        <v>52</v>
      </c>
      <c r="B179" s="18" t="s">
        <v>50</v>
      </c>
      <c r="C179" s="26">
        <v>437227.92</v>
      </c>
      <c r="D179" s="29">
        <f>SUM(D180:D180)</f>
        <v>0</v>
      </c>
      <c r="E179" s="25">
        <f>(D179*100)/C179</f>
        <v>0</v>
      </c>
      <c r="F179" s="23">
        <v>0.798</v>
      </c>
      <c r="G179" s="21">
        <v>0</v>
      </c>
      <c r="H179" s="21">
        <v>0</v>
      </c>
      <c r="I179" s="6">
        <f>FLOOR(G179,0.00001)*D179</f>
        <v>0</v>
      </c>
    </row>
    <row r="180" spans="1:9" ht="13.5">
      <c r="A180" s="5"/>
      <c r="B180" s="18"/>
      <c r="C180" s="28" t="s">
        <v>19</v>
      </c>
      <c r="D180" s="26"/>
      <c r="E180" s="22"/>
      <c r="F180" s="23"/>
      <c r="G180" s="24"/>
      <c r="H180" s="21"/>
      <c r="I180" s="6"/>
    </row>
    <row r="181" spans="1:9" ht="13.5">
      <c r="A181" s="5"/>
      <c r="B181" s="18"/>
      <c r="C181" s="28"/>
      <c r="D181" s="26"/>
      <c r="E181" s="22"/>
      <c r="F181" s="23"/>
      <c r="G181" s="24"/>
      <c r="H181" s="21"/>
      <c r="I181" s="6"/>
    </row>
    <row r="182" spans="1:9" ht="13.5">
      <c r="A182" s="5">
        <v>53</v>
      </c>
      <c r="B182" s="18" t="s">
        <v>50</v>
      </c>
      <c r="C182" s="26">
        <v>120160</v>
      </c>
      <c r="D182" s="29">
        <f>SUM(D183:D183)</f>
        <v>0</v>
      </c>
      <c r="E182" s="25">
        <f>(D182*100)/C182</f>
        <v>0</v>
      </c>
      <c r="F182" s="23">
        <v>0.912</v>
      </c>
      <c r="G182" s="21">
        <v>0</v>
      </c>
      <c r="H182" s="21">
        <v>0</v>
      </c>
      <c r="I182" s="6">
        <f>FLOOR(G182,0.00001)*D182</f>
        <v>0</v>
      </c>
    </row>
    <row r="183" spans="1:9" ht="13.5">
      <c r="A183" s="5"/>
      <c r="B183" s="18"/>
      <c r="C183" s="28" t="s">
        <v>19</v>
      </c>
      <c r="D183" s="26"/>
      <c r="E183" s="22"/>
      <c r="F183" s="23"/>
      <c r="G183" s="24"/>
      <c r="H183" s="21"/>
      <c r="I183" s="6"/>
    </row>
    <row r="184" spans="1:9" ht="13.5">
      <c r="A184" s="5"/>
      <c r="B184" s="18"/>
      <c r="C184" s="28"/>
      <c r="D184" s="26"/>
      <c r="E184" s="22"/>
      <c r="F184" s="23"/>
      <c r="G184" s="24"/>
      <c r="H184" s="21"/>
      <c r="I184" s="6"/>
    </row>
    <row r="185" spans="1:9" ht="13.5">
      <c r="A185" s="5">
        <v>54</v>
      </c>
      <c r="B185" s="18" t="s">
        <v>51</v>
      </c>
      <c r="C185" s="26">
        <v>54072</v>
      </c>
      <c r="D185" s="29">
        <f>SUM(D186:D186)</f>
        <v>0</v>
      </c>
      <c r="E185" s="25">
        <f>(D185*100)/C185</f>
        <v>0</v>
      </c>
      <c r="F185" s="23">
        <v>0.912</v>
      </c>
      <c r="G185" s="21">
        <v>0</v>
      </c>
      <c r="H185" s="21">
        <v>0</v>
      </c>
      <c r="I185" s="6">
        <f>FLOOR(G185,0.00001)*D185</f>
        <v>0</v>
      </c>
    </row>
    <row r="186" spans="1:9" ht="13.5">
      <c r="A186" s="5"/>
      <c r="B186" s="18"/>
      <c r="C186" s="28" t="s">
        <v>19</v>
      </c>
      <c r="D186" s="26"/>
      <c r="E186" s="22"/>
      <c r="F186" s="23"/>
      <c r="G186" s="24"/>
      <c r="H186" s="21"/>
      <c r="I186" s="6"/>
    </row>
    <row r="187" spans="1:9" ht="13.5">
      <c r="A187" s="5"/>
      <c r="B187" s="18"/>
      <c r="C187" s="28"/>
      <c r="D187" s="26"/>
      <c r="E187" s="22"/>
      <c r="F187" s="23"/>
      <c r="G187" s="24"/>
      <c r="H187" s="21"/>
      <c r="I187" s="6"/>
    </row>
    <row r="188" spans="1:9" ht="13.5">
      <c r="A188" s="5">
        <v>55</v>
      </c>
      <c r="B188" s="18" t="s">
        <v>51</v>
      </c>
      <c r="C188" s="26">
        <v>219292</v>
      </c>
      <c r="D188" s="29">
        <f>SUM(D189:D189)</f>
        <v>6000</v>
      </c>
      <c r="E188" s="25">
        <f>(D188*100)/C188</f>
        <v>2.7360779234992614</v>
      </c>
      <c r="F188" s="23">
        <v>0.912</v>
      </c>
      <c r="G188" s="23">
        <v>0.912</v>
      </c>
      <c r="H188" s="21">
        <f>(G188*100)/F188-100</f>
        <v>0</v>
      </c>
      <c r="I188" s="6">
        <f>FLOOR(G188,0.00001)*D188</f>
        <v>5472</v>
      </c>
    </row>
    <row r="189" spans="1:9" ht="13.5">
      <c r="A189" s="5"/>
      <c r="B189" s="18"/>
      <c r="C189" s="28" t="s">
        <v>32</v>
      </c>
      <c r="D189" s="26">
        <v>6000</v>
      </c>
      <c r="E189" s="22"/>
      <c r="F189" s="23"/>
      <c r="G189" s="24"/>
      <c r="H189" s="21"/>
      <c r="I189" s="6"/>
    </row>
    <row r="190" spans="1:9" ht="13.5">
      <c r="A190" s="5"/>
      <c r="B190" s="18"/>
      <c r="C190" s="28"/>
      <c r="D190" s="26"/>
      <c r="E190" s="22"/>
      <c r="F190" s="23"/>
      <c r="G190" s="24"/>
      <c r="H190" s="21"/>
      <c r="I190" s="6"/>
    </row>
    <row r="191" spans="1:9" ht="13.5">
      <c r="A191" s="5">
        <v>56</v>
      </c>
      <c r="B191" s="18" t="s">
        <v>51</v>
      </c>
      <c r="C191" s="26">
        <v>678903.92</v>
      </c>
      <c r="D191" s="29">
        <f>SUM(D192:D192)</f>
        <v>36000</v>
      </c>
      <c r="E191" s="25">
        <f>(D191*100)/C191</f>
        <v>5.302664919065425</v>
      </c>
      <c r="F191" s="23">
        <v>0.912</v>
      </c>
      <c r="G191" s="23">
        <v>0.912</v>
      </c>
      <c r="H191" s="21">
        <f>(G191*100)/F191-100</f>
        <v>0</v>
      </c>
      <c r="I191" s="6">
        <f>FLOOR(G191,0.00001)*D191</f>
        <v>32832</v>
      </c>
    </row>
    <row r="192" spans="1:9" ht="13.5">
      <c r="A192" s="5"/>
      <c r="B192" s="18"/>
      <c r="C192" s="28" t="s">
        <v>32</v>
      </c>
      <c r="D192" s="26">
        <v>36000</v>
      </c>
      <c r="E192" s="22"/>
      <c r="F192" s="23"/>
      <c r="G192" s="24"/>
      <c r="H192" s="21"/>
      <c r="I192" s="6"/>
    </row>
    <row r="193" spans="1:9" ht="13.5">
      <c r="A193" s="5"/>
      <c r="B193" s="18"/>
      <c r="C193" s="28"/>
      <c r="D193" s="26"/>
      <c r="E193" s="22"/>
      <c r="F193" s="23"/>
      <c r="G193" s="24"/>
      <c r="H193" s="21"/>
      <c r="I193" s="6"/>
    </row>
    <row r="194" spans="1:9" ht="13.5">
      <c r="A194" s="5">
        <v>57</v>
      </c>
      <c r="B194" s="18" t="s">
        <v>51</v>
      </c>
      <c r="C194" s="26">
        <v>49686</v>
      </c>
      <c r="D194" s="29">
        <f>SUM(D195:D195)</f>
        <v>0</v>
      </c>
      <c r="E194" s="25">
        <f>(D194*100)/C194</f>
        <v>0</v>
      </c>
      <c r="F194" s="23">
        <v>0.912</v>
      </c>
      <c r="G194" s="21">
        <v>0</v>
      </c>
      <c r="H194" s="21">
        <v>0</v>
      </c>
      <c r="I194" s="6">
        <f>FLOOR(G194,0.00001)*D194</f>
        <v>0</v>
      </c>
    </row>
    <row r="195" spans="1:9" ht="13.5">
      <c r="A195" s="5"/>
      <c r="B195" s="18"/>
      <c r="C195" s="28" t="s">
        <v>19</v>
      </c>
      <c r="D195" s="26"/>
      <c r="E195" s="22"/>
      <c r="F195" s="23"/>
      <c r="G195" s="24"/>
      <c r="H195" s="21"/>
      <c r="I195" s="6"/>
    </row>
    <row r="196" spans="1:9" ht="13.5">
      <c r="A196" s="5"/>
      <c r="B196" s="18"/>
      <c r="C196" s="28"/>
      <c r="D196" s="26"/>
      <c r="E196" s="22"/>
      <c r="F196" s="23"/>
      <c r="G196" s="24"/>
      <c r="H196" s="21"/>
      <c r="I196" s="6"/>
    </row>
    <row r="197" spans="1:9" ht="13.5">
      <c r="A197" s="5">
        <v>58</v>
      </c>
      <c r="B197" s="18" t="s">
        <v>51</v>
      </c>
      <c r="C197" s="26">
        <v>2059242</v>
      </c>
      <c r="D197" s="29">
        <f>SUM(D198:D198)</f>
        <v>0</v>
      </c>
      <c r="E197" s="25">
        <f>(D197*100)/C197</f>
        <v>0</v>
      </c>
      <c r="F197" s="23">
        <v>0.912</v>
      </c>
      <c r="G197" s="21">
        <v>0</v>
      </c>
      <c r="H197" s="21">
        <v>0</v>
      </c>
      <c r="I197" s="6">
        <f>FLOOR(G197,0.00001)*D197</f>
        <v>0</v>
      </c>
    </row>
    <row r="198" spans="1:9" ht="13.5">
      <c r="A198" s="5"/>
      <c r="B198" s="18"/>
      <c r="C198" s="28" t="s">
        <v>19</v>
      </c>
      <c r="D198" s="26"/>
      <c r="E198" s="22"/>
      <c r="F198" s="23"/>
      <c r="G198" s="24"/>
      <c r="H198" s="21"/>
      <c r="I198" s="6"/>
    </row>
    <row r="199" spans="1:9" ht="13.5">
      <c r="A199" s="5"/>
      <c r="B199" s="18"/>
      <c r="C199" s="28"/>
      <c r="D199" s="26"/>
      <c r="E199" s="22"/>
      <c r="F199" s="23"/>
      <c r="G199" s="24"/>
      <c r="H199" s="21"/>
      <c r="I199" s="6"/>
    </row>
    <row r="200" spans="1:9" ht="13.5">
      <c r="A200" s="5">
        <v>59</v>
      </c>
      <c r="B200" s="18" t="s">
        <v>51</v>
      </c>
      <c r="C200" s="26">
        <v>160233</v>
      </c>
      <c r="D200" s="29">
        <f>SUM(D201:D201)</f>
        <v>18000</v>
      </c>
      <c r="E200" s="25">
        <f>(D200*100)/C200</f>
        <v>11.233641010278781</v>
      </c>
      <c r="F200" s="23">
        <v>0.912</v>
      </c>
      <c r="G200" s="23">
        <v>0.912</v>
      </c>
      <c r="H200" s="21">
        <f>(G200*100)/F200-100</f>
        <v>0</v>
      </c>
      <c r="I200" s="6">
        <f>FLOOR(G200,0.00001)*D200</f>
        <v>16416</v>
      </c>
    </row>
    <row r="201" spans="1:9" ht="13.5">
      <c r="A201" s="5"/>
      <c r="B201" s="18"/>
      <c r="C201" s="28" t="s">
        <v>32</v>
      </c>
      <c r="D201" s="26">
        <v>18000</v>
      </c>
      <c r="E201" s="22"/>
      <c r="F201" s="23"/>
      <c r="G201" s="24"/>
      <c r="H201" s="21"/>
      <c r="I201" s="6"/>
    </row>
    <row r="202" spans="1:9" ht="13.5">
      <c r="A202" s="5"/>
      <c r="B202" s="18"/>
      <c r="C202" s="28"/>
      <c r="D202" s="26"/>
      <c r="E202" s="22"/>
      <c r="F202" s="23"/>
      <c r="G202" s="24"/>
      <c r="H202" s="21"/>
      <c r="I202" s="6"/>
    </row>
    <row r="203" spans="1:9" ht="13.5">
      <c r="A203" s="5">
        <v>60</v>
      </c>
      <c r="B203" s="18" t="s">
        <v>51</v>
      </c>
      <c r="C203" s="26">
        <v>1500798</v>
      </c>
      <c r="D203" s="29">
        <f>SUM(D204:D204)</f>
        <v>0</v>
      </c>
      <c r="E203" s="25">
        <f>(D203*100)/C203</f>
        <v>0</v>
      </c>
      <c r="F203" s="23">
        <v>0.912</v>
      </c>
      <c r="G203" s="21">
        <v>0</v>
      </c>
      <c r="H203" s="21">
        <v>0</v>
      </c>
      <c r="I203" s="6">
        <f>FLOOR(G203,0.00001)*D203</f>
        <v>0</v>
      </c>
    </row>
    <row r="204" spans="1:9" ht="13.5">
      <c r="A204" s="5"/>
      <c r="B204" s="18"/>
      <c r="C204" s="28" t="s">
        <v>19</v>
      </c>
      <c r="D204" s="26"/>
      <c r="E204" s="22"/>
      <c r="F204" s="23"/>
      <c r="G204" s="24"/>
      <c r="H204" s="21"/>
      <c r="I204" s="6"/>
    </row>
    <row r="205" spans="1:9" ht="13.5">
      <c r="A205" s="5"/>
      <c r="B205" s="18"/>
      <c r="C205" s="28"/>
      <c r="D205" s="26"/>
      <c r="E205" s="22"/>
      <c r="F205" s="23"/>
      <c r="G205" s="24"/>
      <c r="H205" s="21"/>
      <c r="I205" s="6"/>
    </row>
    <row r="206" spans="1:9" ht="13.5">
      <c r="A206" s="5">
        <v>61</v>
      </c>
      <c r="B206" s="18" t="s">
        <v>51</v>
      </c>
      <c r="C206" s="26">
        <v>98050.56</v>
      </c>
      <c r="D206" s="29">
        <f>SUM(D207:D207)</f>
        <v>0</v>
      </c>
      <c r="E206" s="25">
        <f>(D206*100)/C206</f>
        <v>0</v>
      </c>
      <c r="F206" s="23">
        <v>0.912</v>
      </c>
      <c r="G206" s="21">
        <v>0</v>
      </c>
      <c r="H206" s="21">
        <v>0</v>
      </c>
      <c r="I206" s="6">
        <f>FLOOR(G206,0.00001)*D206</f>
        <v>0</v>
      </c>
    </row>
    <row r="207" spans="1:9" ht="13.5">
      <c r="A207" s="5"/>
      <c r="B207" s="18"/>
      <c r="C207" s="28" t="s">
        <v>19</v>
      </c>
      <c r="D207" s="26"/>
      <c r="E207" s="22"/>
      <c r="F207" s="23"/>
      <c r="G207" s="24"/>
      <c r="H207" s="21"/>
      <c r="I207" s="6"/>
    </row>
    <row r="208" spans="1:9" ht="13.5">
      <c r="A208" s="5"/>
      <c r="B208" s="18"/>
      <c r="C208" s="28"/>
      <c r="D208" s="26"/>
      <c r="E208" s="22"/>
      <c r="F208" s="23"/>
      <c r="G208" s="24"/>
      <c r="H208" s="21"/>
      <c r="I208" s="6"/>
    </row>
    <row r="209" spans="1:9" ht="13.5">
      <c r="A209" s="5">
        <v>62</v>
      </c>
      <c r="B209" s="18" t="s">
        <v>51</v>
      </c>
      <c r="C209" s="26">
        <v>26134.8</v>
      </c>
      <c r="D209" s="29">
        <f>SUM(D210:D210)</f>
        <v>0</v>
      </c>
      <c r="E209" s="25">
        <f>(D209*100)/C209</f>
        <v>0</v>
      </c>
      <c r="F209" s="23">
        <v>0.912</v>
      </c>
      <c r="G209" s="21">
        <v>0</v>
      </c>
      <c r="H209" s="21">
        <v>0</v>
      </c>
      <c r="I209" s="6">
        <f>FLOOR(G209,0.00001)*D209</f>
        <v>0</v>
      </c>
    </row>
    <row r="210" spans="1:9" ht="13.5">
      <c r="A210" s="5"/>
      <c r="B210" s="18"/>
      <c r="C210" s="28" t="s">
        <v>19</v>
      </c>
      <c r="D210" s="26"/>
      <c r="E210" s="22"/>
      <c r="F210" s="23"/>
      <c r="G210" s="24"/>
      <c r="H210" s="21"/>
      <c r="I210" s="6"/>
    </row>
    <row r="211" spans="1:9" ht="13.5">
      <c r="A211" s="5"/>
      <c r="B211" s="18"/>
      <c r="C211" s="28"/>
      <c r="D211" s="26"/>
      <c r="E211" s="22"/>
      <c r="F211" s="23"/>
      <c r="G211" s="24"/>
      <c r="H211" s="21"/>
      <c r="I211" s="6"/>
    </row>
    <row r="212" spans="1:9" ht="13.5">
      <c r="A212" s="5">
        <v>63</v>
      </c>
      <c r="B212" s="18" t="s">
        <v>51</v>
      </c>
      <c r="C212" s="26">
        <v>110006</v>
      </c>
      <c r="D212" s="29">
        <f>SUM(D213:D213)</f>
        <v>0</v>
      </c>
      <c r="E212" s="25">
        <f>(D212*100)/C212</f>
        <v>0</v>
      </c>
      <c r="F212" s="23">
        <v>0.912</v>
      </c>
      <c r="G212" s="21">
        <v>0</v>
      </c>
      <c r="H212" s="21">
        <v>0</v>
      </c>
      <c r="I212" s="6">
        <f>FLOOR(G212,0.00001)*D212</f>
        <v>0</v>
      </c>
    </row>
    <row r="213" spans="1:9" ht="13.5">
      <c r="A213" s="5"/>
      <c r="B213" s="18"/>
      <c r="C213" s="28" t="s">
        <v>19</v>
      </c>
      <c r="D213" s="26"/>
      <c r="E213" s="22"/>
      <c r="F213" s="23"/>
      <c r="G213" s="24"/>
      <c r="H213" s="21"/>
      <c r="I213" s="6"/>
    </row>
    <row r="214" spans="1:9" ht="13.5">
      <c r="A214" s="5"/>
      <c r="B214" s="18"/>
      <c r="C214" s="28"/>
      <c r="D214" s="26"/>
      <c r="E214" s="22"/>
      <c r="F214" s="23"/>
      <c r="G214" s="24"/>
      <c r="H214" s="21"/>
      <c r="I214" s="6"/>
    </row>
    <row r="215" spans="1:9" ht="13.5">
      <c r="A215" s="5">
        <v>64</v>
      </c>
      <c r="B215" s="18" t="s">
        <v>52</v>
      </c>
      <c r="C215" s="26">
        <v>243230</v>
      </c>
      <c r="D215" s="29">
        <f>SUM(D216:D217)</f>
        <v>243230</v>
      </c>
      <c r="E215" s="25">
        <f>(D215*100)/C215</f>
        <v>100</v>
      </c>
      <c r="F215" s="23">
        <v>0.72</v>
      </c>
      <c r="G215" s="23">
        <v>0.945</v>
      </c>
      <c r="H215" s="21">
        <f>(G215*100)/F215-100</f>
        <v>31.25</v>
      </c>
      <c r="I215" s="6">
        <f>FLOOR(G215,0.00001)*D215</f>
        <v>229852.35</v>
      </c>
    </row>
    <row r="216" spans="1:9" ht="13.5">
      <c r="A216" s="5"/>
      <c r="B216" s="18"/>
      <c r="C216" s="28" t="s">
        <v>75</v>
      </c>
      <c r="D216" s="26">
        <v>28000</v>
      </c>
      <c r="E216" s="22"/>
      <c r="F216" s="23"/>
      <c r="G216" s="24"/>
      <c r="H216" s="21"/>
      <c r="I216" s="6"/>
    </row>
    <row r="217" spans="1:9" ht="13.5">
      <c r="A217" s="5"/>
      <c r="B217" s="18"/>
      <c r="C217" s="28" t="s">
        <v>32</v>
      </c>
      <c r="D217" s="26">
        <v>215230</v>
      </c>
      <c r="E217" s="22"/>
      <c r="F217" s="23"/>
      <c r="G217" s="24"/>
      <c r="H217" s="21"/>
      <c r="I217" s="6"/>
    </row>
    <row r="218" spans="1:9" ht="13.5">
      <c r="A218" s="5"/>
      <c r="B218" s="18"/>
      <c r="C218" s="28"/>
      <c r="D218" s="26"/>
      <c r="E218" s="22"/>
      <c r="F218" s="23"/>
      <c r="G218" s="24"/>
      <c r="H218" s="21"/>
      <c r="I218" s="6"/>
    </row>
    <row r="219" spans="1:9" ht="13.5">
      <c r="A219" s="5">
        <v>65</v>
      </c>
      <c r="B219" s="18" t="s">
        <v>52</v>
      </c>
      <c r="C219" s="26">
        <v>172756</v>
      </c>
      <c r="D219" s="29">
        <f>SUM(D220:D220)</f>
        <v>0</v>
      </c>
      <c r="E219" s="25">
        <f>(D219*100)/C219</f>
        <v>0</v>
      </c>
      <c r="F219" s="23">
        <v>0.96</v>
      </c>
      <c r="G219" s="21">
        <v>0</v>
      </c>
      <c r="H219" s="21">
        <v>0</v>
      </c>
      <c r="I219" s="6">
        <f>FLOOR(G219,0.00001)*D219</f>
        <v>0</v>
      </c>
    </row>
    <row r="220" spans="1:9" ht="13.5">
      <c r="A220" s="5"/>
      <c r="B220" s="18"/>
      <c r="C220" s="28" t="s">
        <v>19</v>
      </c>
      <c r="D220" s="26"/>
      <c r="E220" s="22"/>
      <c r="F220" s="23"/>
      <c r="G220" s="24"/>
      <c r="H220" s="21"/>
      <c r="I220" s="6"/>
    </row>
    <row r="221" spans="1:9" ht="13.5">
      <c r="A221" s="5"/>
      <c r="B221" s="18"/>
      <c r="C221" s="28"/>
      <c r="D221" s="26"/>
      <c r="E221" s="22"/>
      <c r="F221" s="23"/>
      <c r="G221" s="24"/>
      <c r="H221" s="21"/>
      <c r="I221" s="6"/>
    </row>
    <row r="222" spans="1:9" ht="13.5">
      <c r="A222" s="5">
        <v>66</v>
      </c>
      <c r="B222" s="18" t="s">
        <v>52</v>
      </c>
      <c r="C222" s="26">
        <v>292076.9</v>
      </c>
      <c r="D222" s="29">
        <f>SUM(D223:D223)</f>
        <v>0</v>
      </c>
      <c r="E222" s="25">
        <f>(D222*100)/C222</f>
        <v>0</v>
      </c>
      <c r="F222" s="23">
        <v>0.912</v>
      </c>
      <c r="G222" s="21">
        <v>0</v>
      </c>
      <c r="H222" s="21">
        <v>0</v>
      </c>
      <c r="I222" s="6">
        <f>FLOOR(G222,0.00001)*D222</f>
        <v>0</v>
      </c>
    </row>
    <row r="223" spans="1:9" ht="13.5">
      <c r="A223" s="5"/>
      <c r="B223" s="18"/>
      <c r="C223" s="28" t="s">
        <v>19</v>
      </c>
      <c r="D223" s="26"/>
      <c r="E223" s="22"/>
      <c r="F223" s="23"/>
      <c r="G223" s="24"/>
      <c r="H223" s="21"/>
      <c r="I223" s="6"/>
    </row>
    <row r="224" spans="1:9" ht="13.5">
      <c r="A224" s="5"/>
      <c r="B224" s="18"/>
      <c r="C224" s="28"/>
      <c r="D224" s="26"/>
      <c r="E224" s="22"/>
      <c r="F224" s="23"/>
      <c r="G224" s="24"/>
      <c r="H224" s="21"/>
      <c r="I224" s="6"/>
    </row>
    <row r="225" spans="1:9" ht="13.5">
      <c r="A225" s="5">
        <v>67</v>
      </c>
      <c r="B225" s="18" t="s">
        <v>53</v>
      </c>
      <c r="C225" s="26">
        <v>120160</v>
      </c>
      <c r="D225" s="29">
        <f>SUM(D226:D226)</f>
        <v>0</v>
      </c>
      <c r="E225" s="25">
        <f>(D225*100)/C225</f>
        <v>0</v>
      </c>
      <c r="F225" s="23">
        <v>0.912</v>
      </c>
      <c r="G225" s="21">
        <v>0</v>
      </c>
      <c r="H225" s="21">
        <v>0</v>
      </c>
      <c r="I225" s="6">
        <f>FLOOR(G225,0.00001)*D225</f>
        <v>0</v>
      </c>
    </row>
    <row r="226" spans="1:9" ht="13.5">
      <c r="A226" s="5"/>
      <c r="B226" s="18"/>
      <c r="C226" s="28" t="s">
        <v>19</v>
      </c>
      <c r="D226" s="26"/>
      <c r="E226" s="22"/>
      <c r="F226" s="23"/>
      <c r="G226" s="24"/>
      <c r="H226" s="21"/>
      <c r="I226" s="6"/>
    </row>
    <row r="227" spans="1:9" ht="13.5">
      <c r="A227" s="5"/>
      <c r="B227" s="18"/>
      <c r="C227" s="28"/>
      <c r="D227" s="26"/>
      <c r="E227" s="22"/>
      <c r="F227" s="23"/>
      <c r="G227" s="24"/>
      <c r="H227" s="21"/>
      <c r="I227" s="6"/>
    </row>
    <row r="228" spans="1:9" ht="13.5">
      <c r="A228" s="5">
        <v>68</v>
      </c>
      <c r="B228" s="18" t="s">
        <v>53</v>
      </c>
      <c r="C228" s="26">
        <v>180067</v>
      </c>
      <c r="D228" s="29">
        <f>SUM(D229:D231)</f>
        <v>180067</v>
      </c>
      <c r="E228" s="25">
        <f>(D228*100)/C228</f>
        <v>100</v>
      </c>
      <c r="F228" s="23">
        <v>0.72</v>
      </c>
      <c r="G228" s="23">
        <v>0.893</v>
      </c>
      <c r="H228" s="21">
        <f>(G228*100)/F228-100</f>
        <v>24.02777777777777</v>
      </c>
      <c r="I228" s="6">
        <f>FLOOR(G228,0.00001)*D228</f>
        <v>160799.83100000003</v>
      </c>
    </row>
    <row r="229" spans="1:9" ht="13.5">
      <c r="A229" s="5"/>
      <c r="B229" s="18"/>
      <c r="C229" s="28" t="s">
        <v>75</v>
      </c>
      <c r="D229" s="26">
        <v>14000</v>
      </c>
      <c r="E229" s="22"/>
      <c r="F229" s="23"/>
      <c r="G229" s="24"/>
      <c r="H229" s="21"/>
      <c r="I229" s="6"/>
    </row>
    <row r="230" spans="1:9" ht="13.5">
      <c r="A230" s="5"/>
      <c r="B230" s="18"/>
      <c r="C230" s="28" t="s">
        <v>76</v>
      </c>
      <c r="D230" s="26">
        <v>40067</v>
      </c>
      <c r="E230" s="22"/>
      <c r="F230" s="23"/>
      <c r="G230" s="24"/>
      <c r="H230" s="21"/>
      <c r="I230" s="6"/>
    </row>
    <row r="231" spans="1:9" ht="13.5">
      <c r="A231" s="5"/>
      <c r="B231" s="18"/>
      <c r="C231" s="28" t="s">
        <v>32</v>
      </c>
      <c r="D231" s="26">
        <v>126000</v>
      </c>
      <c r="E231" s="22"/>
      <c r="F231" s="23"/>
      <c r="G231" s="24"/>
      <c r="H231" s="21"/>
      <c r="I231" s="6"/>
    </row>
    <row r="232" spans="1:9" ht="13.5">
      <c r="A232" s="5"/>
      <c r="B232" s="18"/>
      <c r="C232" s="28"/>
      <c r="D232" s="26"/>
      <c r="E232" s="22"/>
      <c r="F232" s="23"/>
      <c r="G232" s="24"/>
      <c r="H232" s="21"/>
      <c r="I232" s="6"/>
    </row>
    <row r="233" spans="1:9" ht="13.5">
      <c r="A233" s="5">
        <v>69</v>
      </c>
      <c r="B233" s="18" t="s">
        <v>53</v>
      </c>
      <c r="C233" s="26">
        <v>50130</v>
      </c>
      <c r="D233" s="29">
        <f>SUM(D234:D234)</f>
        <v>0</v>
      </c>
      <c r="E233" s="25">
        <f>(D233*100)/C233</f>
        <v>0</v>
      </c>
      <c r="F233" s="23">
        <v>0.912</v>
      </c>
      <c r="G233" s="21">
        <v>0</v>
      </c>
      <c r="H233" s="21">
        <v>0</v>
      </c>
      <c r="I233" s="6">
        <f>FLOOR(G233,0.00001)*D233</f>
        <v>0</v>
      </c>
    </row>
    <row r="234" spans="1:9" ht="13.5">
      <c r="A234" s="5"/>
      <c r="B234" s="18"/>
      <c r="C234" s="28" t="s">
        <v>19</v>
      </c>
      <c r="D234" s="26"/>
      <c r="E234" s="22"/>
      <c r="F234" s="23"/>
      <c r="G234" s="24"/>
      <c r="H234" s="21"/>
      <c r="I234" s="6"/>
    </row>
    <row r="235" spans="1:9" ht="13.5">
      <c r="A235" s="5"/>
      <c r="B235" s="18"/>
      <c r="C235" s="28"/>
      <c r="D235" s="26"/>
      <c r="E235" s="22"/>
      <c r="F235" s="23"/>
      <c r="G235" s="24"/>
      <c r="H235" s="21"/>
      <c r="I235" s="6"/>
    </row>
    <row r="236" spans="1:9" ht="13.5">
      <c r="A236" s="5">
        <v>70</v>
      </c>
      <c r="B236" s="18" t="s">
        <v>54</v>
      </c>
      <c r="C236" s="26">
        <v>95152</v>
      </c>
      <c r="D236" s="29">
        <f>SUM(D237:D237)</f>
        <v>95152</v>
      </c>
      <c r="E236" s="25">
        <f>(D236*100)/C236</f>
        <v>100</v>
      </c>
      <c r="F236" s="23">
        <v>0.912</v>
      </c>
      <c r="G236" s="23">
        <v>0.956</v>
      </c>
      <c r="H236" s="21">
        <f>(G236*100)/F236-100</f>
        <v>4.824561403508767</v>
      </c>
      <c r="I236" s="6">
        <f>FLOOR(G236,0.00001)*D236</f>
        <v>90965.312</v>
      </c>
    </row>
    <row r="237" spans="1:9" ht="13.5">
      <c r="A237" s="5"/>
      <c r="B237" s="18"/>
      <c r="C237" s="28" t="s">
        <v>32</v>
      </c>
      <c r="D237" s="26">
        <v>95152</v>
      </c>
      <c r="E237" s="22"/>
      <c r="F237" s="23"/>
      <c r="G237" s="24"/>
      <c r="H237" s="21"/>
      <c r="I237" s="6"/>
    </row>
    <row r="238" spans="1:9" ht="13.5">
      <c r="A238" s="5"/>
      <c r="B238" s="18"/>
      <c r="C238" s="28"/>
      <c r="D238" s="26"/>
      <c r="E238" s="22"/>
      <c r="F238" s="23"/>
      <c r="G238" s="24"/>
      <c r="H238" s="21"/>
      <c r="I238" s="6"/>
    </row>
    <row r="239" spans="1:9" ht="13.5">
      <c r="A239" s="5">
        <v>71</v>
      </c>
      <c r="B239" s="18" t="s">
        <v>54</v>
      </c>
      <c r="C239" s="26">
        <v>92648</v>
      </c>
      <c r="D239" s="29">
        <f>SUM(D240:D240)</f>
        <v>64000</v>
      </c>
      <c r="E239" s="25">
        <f>(D239*100)/C239</f>
        <v>69.0786633278646</v>
      </c>
      <c r="F239" s="23">
        <v>0.912</v>
      </c>
      <c r="G239" s="23">
        <v>0.912</v>
      </c>
      <c r="H239" s="21">
        <f>(G239*100)/F239-100</f>
        <v>0</v>
      </c>
      <c r="I239" s="6">
        <f>FLOOR(G239,0.00001)*D239</f>
        <v>58368</v>
      </c>
    </row>
    <row r="240" spans="1:9" ht="13.5">
      <c r="A240" s="5"/>
      <c r="B240" s="18"/>
      <c r="C240" s="28" t="s">
        <v>32</v>
      </c>
      <c r="D240" s="26">
        <v>64000</v>
      </c>
      <c r="E240" s="22"/>
      <c r="F240" s="23"/>
      <c r="G240" s="24"/>
      <c r="H240" s="21"/>
      <c r="I240" s="6"/>
    </row>
    <row r="241" spans="1:9" ht="13.5">
      <c r="A241" s="5"/>
      <c r="B241" s="18"/>
      <c r="C241" s="28"/>
      <c r="D241" s="26"/>
      <c r="E241" s="22"/>
      <c r="F241" s="23"/>
      <c r="G241" s="24"/>
      <c r="H241" s="21"/>
      <c r="I241" s="6"/>
    </row>
    <row r="242" spans="1:9" ht="13.5">
      <c r="A242" s="5">
        <v>72</v>
      </c>
      <c r="B242" s="18" t="s">
        <v>55</v>
      </c>
      <c r="C242" s="26">
        <v>210384</v>
      </c>
      <c r="D242" s="29">
        <f>SUM(D243:D244)</f>
        <v>210384</v>
      </c>
      <c r="E242" s="25">
        <f>(D242*100)/C242</f>
        <v>100</v>
      </c>
      <c r="F242" s="23">
        <v>0.798</v>
      </c>
      <c r="G242" s="23">
        <v>0.798</v>
      </c>
      <c r="H242" s="21">
        <f>(G242*100)/F242-100</f>
        <v>0</v>
      </c>
      <c r="I242" s="6">
        <f>FLOOR(G242,0.00001)*D242</f>
        <v>167886.432</v>
      </c>
    </row>
    <row r="243" spans="1:9" ht="13.5">
      <c r="A243" s="5"/>
      <c r="B243" s="18"/>
      <c r="C243" s="28" t="s">
        <v>76</v>
      </c>
      <c r="D243" s="26">
        <v>120384</v>
      </c>
      <c r="E243" s="22"/>
      <c r="F243" s="23"/>
      <c r="G243" s="24"/>
      <c r="H243" s="21"/>
      <c r="I243" s="6"/>
    </row>
    <row r="244" spans="1:9" ht="13.5">
      <c r="A244" s="5"/>
      <c r="B244" s="18"/>
      <c r="C244" s="28" t="s">
        <v>32</v>
      </c>
      <c r="D244" s="26">
        <v>90000</v>
      </c>
      <c r="E244" s="22"/>
      <c r="F244" s="23"/>
      <c r="G244" s="24"/>
      <c r="H244" s="21"/>
      <c r="I244" s="6"/>
    </row>
    <row r="245" spans="1:9" ht="13.5">
      <c r="A245" s="5"/>
      <c r="B245" s="18"/>
      <c r="C245" s="28"/>
      <c r="D245" s="26"/>
      <c r="E245" s="22"/>
      <c r="F245" s="23"/>
      <c r="G245" s="24"/>
      <c r="H245" s="21"/>
      <c r="I245" s="6"/>
    </row>
    <row r="246" spans="1:9" ht="13.5">
      <c r="A246" s="5">
        <v>73</v>
      </c>
      <c r="B246" s="18" t="s">
        <v>55</v>
      </c>
      <c r="C246" s="26">
        <v>319810.88</v>
      </c>
      <c r="D246" s="29">
        <f>SUM(D247:D247)</f>
        <v>0</v>
      </c>
      <c r="E246" s="25">
        <f>(D246*100)/C246</f>
        <v>0</v>
      </c>
      <c r="F246" s="23">
        <v>0.798</v>
      </c>
      <c r="G246" s="21">
        <v>0</v>
      </c>
      <c r="H246" s="21">
        <v>0</v>
      </c>
      <c r="I246" s="6">
        <f>FLOOR(G246,0.00001)*D246</f>
        <v>0</v>
      </c>
    </row>
    <row r="247" spans="1:9" ht="13.5">
      <c r="A247" s="5"/>
      <c r="B247" s="18"/>
      <c r="C247" s="28" t="s">
        <v>19</v>
      </c>
      <c r="D247" s="26"/>
      <c r="E247" s="22"/>
      <c r="F247" s="23"/>
      <c r="G247" s="24"/>
      <c r="H247" s="21"/>
      <c r="I247" s="6"/>
    </row>
    <row r="248" spans="1:9" ht="13.5">
      <c r="A248" s="5"/>
      <c r="B248" s="18"/>
      <c r="C248" s="28"/>
      <c r="D248" s="26"/>
      <c r="E248" s="22"/>
      <c r="F248" s="23"/>
      <c r="G248" s="24"/>
      <c r="H248" s="21"/>
      <c r="I248" s="6"/>
    </row>
    <row r="249" spans="1:9" ht="13.5">
      <c r="A249" s="10"/>
      <c r="B249" s="12" t="s">
        <v>14</v>
      </c>
      <c r="C249" s="27">
        <f>SUM(C69:C248)</f>
        <v>19414208.119999994</v>
      </c>
      <c r="D249" s="30">
        <f>D69+D73+D76+D80+D83+D86+D90+D94+D97+D100+D103+D106+D109+D112+D115+D119+D123+D126+D129+D132+D135+D138+D141+D144+D147+D150+D153+D156+D159+D162+D165+D168+D171+D174+D179+D182+D185+D188+D191+D194+D197+D200+D203+D206+D209+D212+D215+D219+D222+D225+D228+D233+D236+D239+D242+D246</f>
        <v>5432998.4399999995</v>
      </c>
      <c r="E249" s="19">
        <f>(D249*100)/C249</f>
        <v>27.98465127404847</v>
      </c>
      <c r="F249" s="15"/>
      <c r="G249" s="15"/>
      <c r="H249" s="11"/>
      <c r="I249" s="20">
        <f>SUM(I69:I248)</f>
        <v>4831493.820628</v>
      </c>
    </row>
    <row r="250" spans="1:9" ht="13.5">
      <c r="A250" s="5"/>
      <c r="B250" s="18"/>
      <c r="C250" s="28"/>
      <c r="D250" s="26"/>
      <c r="E250" s="22"/>
      <c r="F250" s="23"/>
      <c r="G250" s="24"/>
      <c r="H250" s="21"/>
      <c r="I250" s="6"/>
    </row>
    <row r="251" spans="1:9" ht="13.5">
      <c r="A251" s="33" t="s">
        <v>56</v>
      </c>
      <c r="B251" s="34"/>
      <c r="C251" s="34"/>
      <c r="D251" s="34"/>
      <c r="E251" s="34"/>
      <c r="F251" s="34"/>
      <c r="G251" s="34"/>
      <c r="H251" s="34"/>
      <c r="I251" s="35"/>
    </row>
    <row r="252" spans="1:9" ht="13.5">
      <c r="A252" s="8"/>
      <c r="B252" s="8"/>
      <c r="C252" s="8"/>
      <c r="D252" s="8"/>
      <c r="E252" s="8"/>
      <c r="F252" s="8"/>
      <c r="G252" s="8"/>
      <c r="H252" s="8"/>
      <c r="I252" s="9"/>
    </row>
    <row r="253" spans="1:9" ht="13.5">
      <c r="A253" s="5">
        <v>74</v>
      </c>
      <c r="B253" s="18" t="s">
        <v>57</v>
      </c>
      <c r="C253" s="26">
        <v>653702</v>
      </c>
      <c r="D253" s="29">
        <f>SUM(D254:D254)</f>
        <v>280000</v>
      </c>
      <c r="E253" s="25">
        <f>(D253*100)/C253</f>
        <v>42.832972822478744</v>
      </c>
      <c r="F253" s="23">
        <v>0.684</v>
      </c>
      <c r="G253" s="23">
        <v>0.684</v>
      </c>
      <c r="H253" s="21">
        <f>(G253*100)/F253-100</f>
        <v>0</v>
      </c>
      <c r="I253" s="6">
        <f>FLOOR(G253,0.00001)*D253</f>
        <v>191520.00000000003</v>
      </c>
    </row>
    <row r="254" spans="1:9" ht="13.5">
      <c r="A254" s="5"/>
      <c r="B254" s="18"/>
      <c r="C254" s="28" t="s">
        <v>76</v>
      </c>
      <c r="D254" s="26">
        <v>280000</v>
      </c>
      <c r="E254" s="22"/>
      <c r="F254" s="23"/>
      <c r="G254" s="24"/>
      <c r="H254" s="21"/>
      <c r="I254" s="6"/>
    </row>
    <row r="255" spans="1:9" ht="13.5">
      <c r="A255" s="5"/>
      <c r="B255" s="18"/>
      <c r="C255" s="28"/>
      <c r="D255" s="26"/>
      <c r="E255" s="22"/>
      <c r="F255" s="23"/>
      <c r="G255" s="24"/>
      <c r="H255" s="21"/>
      <c r="I255" s="6"/>
    </row>
    <row r="256" spans="1:9" ht="13.5">
      <c r="A256" s="5">
        <v>75</v>
      </c>
      <c r="B256" s="18" t="s">
        <v>57</v>
      </c>
      <c r="C256" s="26">
        <v>353398</v>
      </c>
      <c r="D256" s="29">
        <f>SUM(D257:D257)</f>
        <v>0</v>
      </c>
      <c r="E256" s="25">
        <f>(D256*100)/C256</f>
        <v>0</v>
      </c>
      <c r="F256" s="23">
        <v>0.684</v>
      </c>
      <c r="G256" s="21">
        <v>0</v>
      </c>
      <c r="H256" s="21">
        <v>0</v>
      </c>
      <c r="I256" s="6">
        <f>FLOOR(G256,0.00001)*D256</f>
        <v>0</v>
      </c>
    </row>
    <row r="257" spans="1:9" ht="13.5">
      <c r="A257" s="5"/>
      <c r="B257" s="18"/>
      <c r="C257" s="28" t="s">
        <v>19</v>
      </c>
      <c r="D257" s="26"/>
      <c r="E257" s="22"/>
      <c r="F257" s="23"/>
      <c r="G257" s="24"/>
      <c r="H257" s="21"/>
      <c r="I257" s="6"/>
    </row>
    <row r="258" spans="1:9" ht="13.5">
      <c r="A258" s="5"/>
      <c r="B258" s="18"/>
      <c r="C258" s="28"/>
      <c r="D258" s="26"/>
      <c r="E258" s="22"/>
      <c r="F258" s="23"/>
      <c r="G258" s="24"/>
      <c r="H258" s="21"/>
      <c r="I258" s="6"/>
    </row>
    <row r="259" spans="1:9" ht="13.5">
      <c r="A259" s="5">
        <v>76</v>
      </c>
      <c r="B259" s="18" t="s">
        <v>58</v>
      </c>
      <c r="C259" s="26">
        <v>200208</v>
      </c>
      <c r="D259" s="29">
        <f>SUM(D260:D260)</f>
        <v>0</v>
      </c>
      <c r="E259" s="25">
        <f>(D259*100)/C259</f>
        <v>0</v>
      </c>
      <c r="F259" s="23">
        <v>0.648</v>
      </c>
      <c r="G259" s="21">
        <v>0</v>
      </c>
      <c r="H259" s="21">
        <v>0</v>
      </c>
      <c r="I259" s="6">
        <f>FLOOR(G259,0.00001)*D259</f>
        <v>0</v>
      </c>
    </row>
    <row r="260" spans="1:9" ht="13.5">
      <c r="A260" s="5"/>
      <c r="B260" s="18"/>
      <c r="C260" s="28" t="s">
        <v>19</v>
      </c>
      <c r="D260" s="26"/>
      <c r="E260" s="25"/>
      <c r="F260" s="23"/>
      <c r="G260" s="21"/>
      <c r="H260" s="21"/>
      <c r="I260" s="6"/>
    </row>
    <row r="261" spans="1:9" ht="13.5">
      <c r="A261" s="5"/>
      <c r="B261" s="18"/>
      <c r="C261" s="28"/>
      <c r="D261" s="26"/>
      <c r="E261" s="22"/>
      <c r="F261" s="23"/>
      <c r="G261" s="24"/>
      <c r="H261" s="21"/>
      <c r="I261" s="6"/>
    </row>
    <row r="262" spans="1:9" ht="13.5">
      <c r="A262" s="10"/>
      <c r="B262" s="12" t="s">
        <v>14</v>
      </c>
      <c r="C262" s="27">
        <f>SUM(C253:C261)</f>
        <v>1207308</v>
      </c>
      <c r="D262" s="30">
        <f>SUM(D253,D256,D259)</f>
        <v>280000</v>
      </c>
      <c r="E262" s="19">
        <f>(D262*100)/C262</f>
        <v>23.19209348401568</v>
      </c>
      <c r="F262" s="15"/>
      <c r="G262" s="15"/>
      <c r="H262" s="11"/>
      <c r="I262" s="20">
        <f>SUM(I253:I261)</f>
        <v>191520.00000000003</v>
      </c>
    </row>
    <row r="263" spans="1:9" ht="13.5">
      <c r="A263" s="5"/>
      <c r="B263" s="18"/>
      <c r="C263" s="28"/>
      <c r="D263" s="26"/>
      <c r="E263" s="22"/>
      <c r="F263" s="23"/>
      <c r="G263" s="24"/>
      <c r="H263" s="21"/>
      <c r="I263" s="6"/>
    </row>
    <row r="264" spans="1:9" ht="13.5">
      <c r="A264" s="33" t="s">
        <v>64</v>
      </c>
      <c r="B264" s="34"/>
      <c r="C264" s="34"/>
      <c r="D264" s="34"/>
      <c r="E264" s="34"/>
      <c r="F264" s="34"/>
      <c r="G264" s="34"/>
      <c r="H264" s="34"/>
      <c r="I264" s="35"/>
    </row>
    <row r="265" spans="1:9" ht="13.5">
      <c r="A265" s="8"/>
      <c r="B265" s="8"/>
      <c r="C265" s="8"/>
      <c r="D265" s="8"/>
      <c r="E265" s="8"/>
      <c r="F265" s="8"/>
      <c r="G265" s="8"/>
      <c r="H265" s="8"/>
      <c r="I265" s="9"/>
    </row>
    <row r="266" spans="1:9" ht="13.5">
      <c r="A266" s="5">
        <v>77</v>
      </c>
      <c r="B266" s="18" t="s">
        <v>59</v>
      </c>
      <c r="C266" s="26">
        <v>332304</v>
      </c>
      <c r="D266" s="29">
        <f>SUM(D267:D268)</f>
        <v>332304</v>
      </c>
      <c r="E266" s="25">
        <f>(D266*100)/C266</f>
        <v>100</v>
      </c>
      <c r="F266" s="23">
        <v>0.912</v>
      </c>
      <c r="G266" s="23">
        <v>0.915</v>
      </c>
      <c r="H266" s="21">
        <f>(G266*100)/F266-100</f>
        <v>0.3289473684210549</v>
      </c>
      <c r="I266" s="6">
        <f>FLOOR(G266,0.00001)*D266</f>
        <v>304058.16000000003</v>
      </c>
    </row>
    <row r="267" spans="1:9" ht="13.5">
      <c r="A267" s="5"/>
      <c r="B267" s="18"/>
      <c r="C267" s="28" t="s">
        <v>76</v>
      </c>
      <c r="D267" s="26">
        <v>224304</v>
      </c>
      <c r="E267" s="22"/>
      <c r="F267" s="23"/>
      <c r="G267" s="24"/>
      <c r="H267" s="21"/>
      <c r="I267" s="6"/>
    </row>
    <row r="268" spans="1:9" ht="13.5">
      <c r="A268" s="5"/>
      <c r="B268" s="18"/>
      <c r="C268" s="28" t="s">
        <v>32</v>
      </c>
      <c r="D268" s="26">
        <v>108000</v>
      </c>
      <c r="E268" s="22"/>
      <c r="F268" s="23"/>
      <c r="G268" s="24"/>
      <c r="H268" s="21"/>
      <c r="I268" s="6"/>
    </row>
    <row r="269" spans="1:9" ht="13.5">
      <c r="A269" s="5"/>
      <c r="B269" s="18"/>
      <c r="C269" s="28"/>
      <c r="D269" s="26"/>
      <c r="E269" s="22"/>
      <c r="F269" s="23"/>
      <c r="G269" s="24"/>
      <c r="H269" s="21"/>
      <c r="I269" s="6"/>
    </row>
    <row r="270" spans="1:9" ht="13.5">
      <c r="A270" s="5">
        <v>78</v>
      </c>
      <c r="B270" s="18" t="s">
        <v>59</v>
      </c>
      <c r="C270" s="26">
        <v>22179</v>
      </c>
      <c r="D270" s="29">
        <f>SUM(D271:D271)</f>
        <v>22179</v>
      </c>
      <c r="E270" s="25">
        <f>(D270*100)/C270</f>
        <v>100</v>
      </c>
      <c r="F270" s="23">
        <v>0.912</v>
      </c>
      <c r="G270" s="23">
        <v>0.912</v>
      </c>
      <c r="H270" s="21">
        <f>(G270*100)/F270-100</f>
        <v>0</v>
      </c>
      <c r="I270" s="6">
        <f>FLOOR(G270,0.00001)*D270</f>
        <v>20227.248</v>
      </c>
    </row>
    <row r="271" spans="1:9" ht="13.5">
      <c r="A271" s="5"/>
      <c r="B271" s="18"/>
      <c r="C271" s="28" t="s">
        <v>76</v>
      </c>
      <c r="D271" s="26">
        <v>22179</v>
      </c>
      <c r="E271" s="22"/>
      <c r="F271" s="23"/>
      <c r="G271" s="24"/>
      <c r="H271" s="21"/>
      <c r="I271" s="6"/>
    </row>
    <row r="272" spans="1:9" ht="13.5">
      <c r="A272" s="5"/>
      <c r="B272" s="18"/>
      <c r="C272" s="28"/>
      <c r="D272" s="26"/>
      <c r="E272" s="22"/>
      <c r="F272" s="23"/>
      <c r="G272" s="24"/>
      <c r="H272" s="21"/>
      <c r="I272" s="6"/>
    </row>
    <row r="273" spans="1:9" ht="13.5">
      <c r="A273" s="5">
        <v>79</v>
      </c>
      <c r="B273" s="18" t="s">
        <v>60</v>
      </c>
      <c r="C273" s="26">
        <v>1119</v>
      </c>
      <c r="D273" s="29">
        <f>SUM(D274:D274)</f>
        <v>1119</v>
      </c>
      <c r="E273" s="25">
        <f>(D273*100)/C273</f>
        <v>100</v>
      </c>
      <c r="F273" s="23">
        <v>0.912</v>
      </c>
      <c r="G273" s="23">
        <v>0.912</v>
      </c>
      <c r="H273" s="21">
        <f>(G273*100)/F273-100</f>
        <v>0</v>
      </c>
      <c r="I273" s="6">
        <f>FLOOR(G273,0.00001)*D273</f>
        <v>1020.528</v>
      </c>
    </row>
    <row r="274" spans="1:9" ht="13.5">
      <c r="A274" s="5"/>
      <c r="B274" s="18"/>
      <c r="C274" s="28" t="s">
        <v>28</v>
      </c>
      <c r="D274" s="26">
        <v>1119</v>
      </c>
      <c r="E274" s="25"/>
      <c r="F274" s="23"/>
      <c r="G274" s="21"/>
      <c r="H274" s="21"/>
      <c r="I274" s="6"/>
    </row>
    <row r="275" spans="1:9" ht="13.5">
      <c r="A275" s="5"/>
      <c r="B275" s="18"/>
      <c r="C275" s="28"/>
      <c r="D275" s="26"/>
      <c r="E275" s="25"/>
      <c r="F275" s="23"/>
      <c r="G275" s="21"/>
      <c r="H275" s="21"/>
      <c r="I275" s="6"/>
    </row>
    <row r="276" spans="1:9" ht="13.5">
      <c r="A276" s="5">
        <v>80</v>
      </c>
      <c r="B276" s="18" t="s">
        <v>61</v>
      </c>
      <c r="C276" s="26">
        <v>99248</v>
      </c>
      <c r="D276" s="29">
        <f>SUM(D277:D277)</f>
        <v>99248</v>
      </c>
      <c r="E276" s="25">
        <f>(D276*100)/C276</f>
        <v>100</v>
      </c>
      <c r="F276" s="23">
        <v>0.912</v>
      </c>
      <c r="G276" s="23">
        <v>0.965</v>
      </c>
      <c r="H276" s="21">
        <f>(G276*100)/F276-100</f>
        <v>5.811403508771932</v>
      </c>
      <c r="I276" s="6">
        <f>FLOOR(G276,0.00001)*D276</f>
        <v>95774.32</v>
      </c>
    </row>
    <row r="277" spans="1:9" ht="13.5">
      <c r="A277" s="5"/>
      <c r="B277" s="18"/>
      <c r="C277" s="28" t="s">
        <v>32</v>
      </c>
      <c r="D277" s="26">
        <v>99248</v>
      </c>
      <c r="E277" s="25"/>
      <c r="F277" s="23"/>
      <c r="G277" s="21"/>
      <c r="H277" s="21"/>
      <c r="I277" s="6"/>
    </row>
    <row r="278" spans="1:9" ht="13.5">
      <c r="A278" s="5"/>
      <c r="B278" s="18"/>
      <c r="C278" s="28"/>
      <c r="D278" s="26"/>
      <c r="E278" s="25"/>
      <c r="F278" s="23"/>
      <c r="G278" s="21"/>
      <c r="H278" s="21"/>
      <c r="I278" s="6"/>
    </row>
    <row r="279" spans="1:9" ht="13.5">
      <c r="A279" s="5">
        <v>81</v>
      </c>
      <c r="B279" s="18" t="s">
        <v>61</v>
      </c>
      <c r="C279" s="26">
        <v>170791</v>
      </c>
      <c r="D279" s="29">
        <f>SUM(D280:D280)</f>
        <v>0</v>
      </c>
      <c r="E279" s="25">
        <f>(D279*100)/C279</f>
        <v>0</v>
      </c>
      <c r="F279" s="23">
        <v>0.912</v>
      </c>
      <c r="G279" s="21">
        <v>0</v>
      </c>
      <c r="H279" s="21">
        <v>0</v>
      </c>
      <c r="I279" s="6">
        <f>FLOOR(G279,0.00001)*D279</f>
        <v>0</v>
      </c>
    </row>
    <row r="280" spans="1:9" ht="13.5">
      <c r="A280" s="5"/>
      <c r="B280" s="18"/>
      <c r="C280" s="28" t="s">
        <v>19</v>
      </c>
      <c r="D280" s="26"/>
      <c r="E280" s="25"/>
      <c r="F280" s="23"/>
      <c r="G280" s="21"/>
      <c r="H280" s="21"/>
      <c r="I280" s="6"/>
    </row>
    <row r="281" spans="1:9" ht="13.5">
      <c r="A281" s="5"/>
      <c r="B281" s="18"/>
      <c r="C281" s="28"/>
      <c r="D281" s="26"/>
      <c r="E281" s="25"/>
      <c r="F281" s="23"/>
      <c r="G281" s="21"/>
      <c r="H281" s="21"/>
      <c r="I281" s="6"/>
    </row>
    <row r="282" spans="1:9" ht="13.5">
      <c r="A282" s="5">
        <v>82</v>
      </c>
      <c r="B282" s="18" t="s">
        <v>62</v>
      </c>
      <c r="C282" s="26">
        <v>230707</v>
      </c>
      <c r="D282" s="29">
        <f>SUM(D283:D283)</f>
        <v>230707</v>
      </c>
      <c r="E282" s="25">
        <f>(D282*100)/C282</f>
        <v>100</v>
      </c>
      <c r="F282" s="23">
        <v>0.912</v>
      </c>
      <c r="G282" s="23">
        <v>0.914</v>
      </c>
      <c r="H282" s="21">
        <f>(G282*100)/F282-100</f>
        <v>0.21929824561404132</v>
      </c>
      <c r="I282" s="6">
        <f>FLOOR(G282,0.00001)*D282</f>
        <v>210866.198</v>
      </c>
    </row>
    <row r="283" spans="1:9" ht="13.5">
      <c r="A283" s="5"/>
      <c r="B283" s="18"/>
      <c r="C283" s="28" t="s">
        <v>76</v>
      </c>
      <c r="D283" s="26">
        <v>230707</v>
      </c>
      <c r="E283" s="25"/>
      <c r="F283" s="23"/>
      <c r="G283" s="21"/>
      <c r="H283" s="21"/>
      <c r="I283" s="6"/>
    </row>
    <row r="284" spans="1:9" ht="13.5">
      <c r="A284" s="5"/>
      <c r="B284" s="18"/>
      <c r="C284" s="28"/>
      <c r="D284" s="26"/>
      <c r="E284" s="25"/>
      <c r="F284" s="23"/>
      <c r="G284" s="21"/>
      <c r="H284" s="21"/>
      <c r="I284" s="6"/>
    </row>
    <row r="285" spans="1:9" ht="13.5">
      <c r="A285" s="5">
        <v>83</v>
      </c>
      <c r="B285" s="18" t="s">
        <v>62</v>
      </c>
      <c r="C285" s="26">
        <v>158373</v>
      </c>
      <c r="D285" s="29">
        <f>SUM(D286:D286)</f>
        <v>0</v>
      </c>
      <c r="E285" s="25">
        <f>(D285*100)/C285</f>
        <v>0</v>
      </c>
      <c r="F285" s="23">
        <v>0.912</v>
      </c>
      <c r="G285" s="21">
        <v>0</v>
      </c>
      <c r="H285" s="21">
        <v>0</v>
      </c>
      <c r="I285" s="6">
        <f>FLOOR(G285,0.00001)*D285</f>
        <v>0</v>
      </c>
    </row>
    <row r="286" spans="1:9" ht="13.5">
      <c r="A286" s="5"/>
      <c r="B286" s="18"/>
      <c r="C286" s="28" t="s">
        <v>19</v>
      </c>
      <c r="D286" s="26"/>
      <c r="E286" s="25"/>
      <c r="F286" s="23"/>
      <c r="G286" s="21"/>
      <c r="H286" s="21"/>
      <c r="I286" s="6"/>
    </row>
    <row r="287" spans="1:9" ht="13.5">
      <c r="A287" s="5"/>
      <c r="B287" s="18"/>
      <c r="C287" s="28"/>
      <c r="D287" s="26"/>
      <c r="E287" s="25"/>
      <c r="F287" s="23"/>
      <c r="G287" s="21"/>
      <c r="H287" s="21"/>
      <c r="I287" s="6"/>
    </row>
    <row r="288" spans="1:9" ht="13.5">
      <c r="A288" s="5">
        <v>84</v>
      </c>
      <c r="B288" s="18" t="s">
        <v>63</v>
      </c>
      <c r="C288" s="26">
        <v>0</v>
      </c>
      <c r="D288" s="29">
        <f>SUM(D289:D289)</f>
        <v>0</v>
      </c>
      <c r="E288" s="21">
        <v>0</v>
      </c>
      <c r="F288" s="21">
        <v>0</v>
      </c>
      <c r="G288" s="21">
        <v>0</v>
      </c>
      <c r="H288" s="21">
        <v>0</v>
      </c>
      <c r="I288" s="6">
        <f>FLOOR(G288,0.00001)*D288</f>
        <v>0</v>
      </c>
    </row>
    <row r="289" spans="1:9" ht="13.5">
      <c r="A289" s="5"/>
      <c r="B289" s="18"/>
      <c r="C289" s="28" t="s">
        <v>74</v>
      </c>
      <c r="D289" s="26"/>
      <c r="E289" s="25"/>
      <c r="F289" s="23"/>
      <c r="G289" s="21"/>
      <c r="H289" s="21"/>
      <c r="I289" s="6"/>
    </row>
    <row r="290" spans="1:9" ht="13.5">
      <c r="A290" s="5"/>
      <c r="B290" s="18"/>
      <c r="C290" s="28"/>
      <c r="D290" s="26"/>
      <c r="E290" s="25"/>
      <c r="F290" s="23"/>
      <c r="G290" s="21"/>
      <c r="H290" s="21"/>
      <c r="I290" s="6"/>
    </row>
    <row r="291" spans="1:9" ht="13.5">
      <c r="A291" s="5">
        <v>85</v>
      </c>
      <c r="B291" s="18" t="s">
        <v>63</v>
      </c>
      <c r="C291" s="26">
        <v>484968</v>
      </c>
      <c r="D291" s="29">
        <f>SUM(D292:D292)</f>
        <v>0</v>
      </c>
      <c r="E291" s="25">
        <f>(D291*100)/C291</f>
        <v>0</v>
      </c>
      <c r="F291" s="23">
        <v>0.684</v>
      </c>
      <c r="G291" s="21">
        <v>0</v>
      </c>
      <c r="H291" s="21">
        <v>0</v>
      </c>
      <c r="I291" s="6">
        <f>FLOOR(G291,0.00001)*D291</f>
        <v>0</v>
      </c>
    </row>
    <row r="292" spans="1:9" ht="13.5">
      <c r="A292" s="5"/>
      <c r="B292" s="18"/>
      <c r="C292" s="28" t="s">
        <v>19</v>
      </c>
      <c r="D292" s="26"/>
      <c r="E292" s="25"/>
      <c r="F292" s="23"/>
      <c r="G292" s="21"/>
      <c r="H292" s="21"/>
      <c r="I292" s="6"/>
    </row>
    <row r="293" spans="1:9" ht="13.5">
      <c r="A293" s="5"/>
      <c r="B293" s="18"/>
      <c r="C293" s="28"/>
      <c r="D293" s="26"/>
      <c r="E293" s="25"/>
      <c r="F293" s="23"/>
      <c r="G293" s="21"/>
      <c r="H293" s="21"/>
      <c r="I293" s="6"/>
    </row>
    <row r="294" spans="1:9" ht="13.5">
      <c r="A294" s="10"/>
      <c r="B294" s="12" t="s">
        <v>14</v>
      </c>
      <c r="C294" s="27">
        <f>SUM(C266:C293)</f>
        <v>1499689</v>
      </c>
      <c r="D294" s="30">
        <f>SUM(D266,D270,D273,D276,D279,D282,D285,D288,D291)</f>
        <v>685557</v>
      </c>
      <c r="E294" s="19">
        <f>(D294*100)/C294</f>
        <v>45.71327788628176</v>
      </c>
      <c r="F294" s="15"/>
      <c r="G294" s="15"/>
      <c r="H294" s="11"/>
      <c r="I294" s="20">
        <f>SUM(I266:I293)</f>
        <v>631946.454</v>
      </c>
    </row>
    <row r="295" spans="1:9" ht="13.5">
      <c r="A295" s="5"/>
      <c r="B295" s="18"/>
      <c r="C295" s="28"/>
      <c r="D295" s="26"/>
      <c r="E295" s="22"/>
      <c r="F295" s="23"/>
      <c r="G295" s="24"/>
      <c r="H295" s="21"/>
      <c r="I295" s="6"/>
    </row>
    <row r="296" spans="1:9" ht="13.5">
      <c r="A296" s="33" t="s">
        <v>65</v>
      </c>
      <c r="B296" s="34"/>
      <c r="C296" s="34"/>
      <c r="D296" s="34"/>
      <c r="E296" s="34"/>
      <c r="F296" s="34"/>
      <c r="G296" s="34"/>
      <c r="H296" s="34"/>
      <c r="I296" s="35"/>
    </row>
    <row r="297" spans="1:9" ht="13.5">
      <c r="A297" s="8"/>
      <c r="B297" s="8"/>
      <c r="C297" s="8"/>
      <c r="D297" s="8"/>
      <c r="E297" s="8"/>
      <c r="F297" s="8"/>
      <c r="G297" s="8"/>
      <c r="H297" s="8"/>
      <c r="I297" s="9"/>
    </row>
    <row r="298" spans="1:9" ht="13.5">
      <c r="A298" s="5">
        <v>86</v>
      </c>
      <c r="B298" s="18" t="s">
        <v>66</v>
      </c>
      <c r="C298" s="26">
        <v>93600</v>
      </c>
      <c r="D298" s="29">
        <f>SUM(D299:D299)</f>
        <v>0</v>
      </c>
      <c r="E298" s="25">
        <f>(D298*100)/C298</f>
        <v>0</v>
      </c>
      <c r="F298" s="23">
        <v>0.84</v>
      </c>
      <c r="G298" s="21">
        <v>0</v>
      </c>
      <c r="H298" s="21">
        <v>0</v>
      </c>
      <c r="I298" s="6">
        <f>FLOOR(G298,0.00001)*D298</f>
        <v>0</v>
      </c>
    </row>
    <row r="299" spans="1:9" ht="13.5">
      <c r="A299" s="5"/>
      <c r="B299" s="18"/>
      <c r="C299" s="28" t="s">
        <v>19</v>
      </c>
      <c r="D299" s="26"/>
      <c r="E299" s="22"/>
      <c r="F299" s="23"/>
      <c r="G299" s="24"/>
      <c r="H299" s="21"/>
      <c r="I299" s="6"/>
    </row>
    <row r="300" spans="1:9" ht="13.5">
      <c r="A300" s="5"/>
      <c r="B300" s="18"/>
      <c r="C300" s="28"/>
      <c r="D300" s="26"/>
      <c r="E300" s="22"/>
      <c r="F300" s="23"/>
      <c r="G300" s="24"/>
      <c r="H300" s="21"/>
      <c r="I300" s="6"/>
    </row>
    <row r="301" spans="1:9" ht="13.5">
      <c r="A301" s="5">
        <v>87</v>
      </c>
      <c r="B301" s="18" t="s">
        <v>66</v>
      </c>
      <c r="C301" s="26">
        <v>1208492</v>
      </c>
      <c r="D301" s="29">
        <f>SUM(D302:D302)</f>
        <v>0</v>
      </c>
      <c r="E301" s="25">
        <f>(D301*100)/C301</f>
        <v>0</v>
      </c>
      <c r="F301" s="23">
        <v>0.798</v>
      </c>
      <c r="G301" s="21">
        <v>0</v>
      </c>
      <c r="H301" s="21">
        <v>0</v>
      </c>
      <c r="I301" s="6">
        <f>FLOOR(G301,0.00001)*D301</f>
        <v>0</v>
      </c>
    </row>
    <row r="302" spans="1:9" ht="13.5">
      <c r="A302" s="5"/>
      <c r="B302" s="18"/>
      <c r="C302" s="28" t="s">
        <v>19</v>
      </c>
      <c r="D302" s="26"/>
      <c r="E302" s="22"/>
      <c r="F302" s="23"/>
      <c r="G302" s="24"/>
      <c r="H302" s="21"/>
      <c r="I302" s="6"/>
    </row>
    <row r="303" spans="1:9" ht="13.5">
      <c r="A303" s="5"/>
      <c r="B303" s="18"/>
      <c r="C303" s="28"/>
      <c r="D303" s="26"/>
      <c r="E303" s="22"/>
      <c r="F303" s="23"/>
      <c r="G303" s="24"/>
      <c r="H303" s="21"/>
      <c r="I303" s="6"/>
    </row>
    <row r="304" spans="1:9" ht="13.5">
      <c r="A304" s="5">
        <v>88</v>
      </c>
      <c r="B304" s="18" t="s">
        <v>67</v>
      </c>
      <c r="C304" s="26">
        <v>975181</v>
      </c>
      <c r="D304" s="29">
        <f>SUM(D305:D305)</f>
        <v>0</v>
      </c>
      <c r="E304" s="25">
        <f>(D304*100)/C304</f>
        <v>0</v>
      </c>
      <c r="F304" s="23">
        <v>0.684</v>
      </c>
      <c r="G304" s="21">
        <v>0</v>
      </c>
      <c r="H304" s="21">
        <v>0</v>
      </c>
      <c r="I304" s="6">
        <f>FLOOR(G304,0.00001)*D304</f>
        <v>0</v>
      </c>
    </row>
    <row r="305" spans="1:9" ht="13.5">
      <c r="A305" s="5"/>
      <c r="B305" s="18"/>
      <c r="C305" s="28" t="s">
        <v>19</v>
      </c>
      <c r="D305" s="26"/>
      <c r="E305" s="25"/>
      <c r="F305" s="23"/>
      <c r="G305" s="21"/>
      <c r="H305" s="21"/>
      <c r="I305" s="6"/>
    </row>
    <row r="306" spans="1:9" ht="13.5">
      <c r="A306" s="5"/>
      <c r="B306" s="18"/>
      <c r="C306" s="28"/>
      <c r="D306" s="26"/>
      <c r="E306" s="25"/>
      <c r="F306" s="23"/>
      <c r="G306" s="21"/>
      <c r="H306" s="21"/>
      <c r="I306" s="6"/>
    </row>
    <row r="307" spans="1:9" ht="13.5">
      <c r="A307" s="5">
        <v>89</v>
      </c>
      <c r="B307" s="18" t="s">
        <v>67</v>
      </c>
      <c r="C307" s="26">
        <v>297638</v>
      </c>
      <c r="D307" s="29">
        <f>SUM(D308:D308)</f>
        <v>0</v>
      </c>
      <c r="E307" s="25">
        <f>(D307*100)/C307</f>
        <v>0</v>
      </c>
      <c r="F307" s="23">
        <v>0.912</v>
      </c>
      <c r="G307" s="21">
        <v>0</v>
      </c>
      <c r="H307" s="21">
        <v>0</v>
      </c>
      <c r="I307" s="6">
        <f>FLOOR(G307,0.00001)*D307</f>
        <v>0</v>
      </c>
    </row>
    <row r="308" spans="1:9" ht="13.5">
      <c r="A308" s="5"/>
      <c r="B308" s="18"/>
      <c r="C308" s="28" t="s">
        <v>19</v>
      </c>
      <c r="D308" s="26"/>
      <c r="E308" s="25"/>
      <c r="F308" s="23"/>
      <c r="G308" s="21"/>
      <c r="H308" s="21"/>
      <c r="I308" s="6"/>
    </row>
    <row r="309" spans="1:9" ht="13.5">
      <c r="A309" s="5"/>
      <c r="B309" s="18"/>
      <c r="C309" s="28"/>
      <c r="D309" s="26"/>
      <c r="E309" s="25"/>
      <c r="F309" s="23"/>
      <c r="G309" s="21"/>
      <c r="H309" s="21"/>
      <c r="I309" s="6"/>
    </row>
    <row r="310" spans="1:9" ht="13.5">
      <c r="A310" s="5">
        <v>90</v>
      </c>
      <c r="B310" s="18" t="s">
        <v>68</v>
      </c>
      <c r="C310" s="26">
        <v>855987</v>
      </c>
      <c r="D310" s="29">
        <f>SUM(D311:D311)</f>
        <v>0</v>
      </c>
      <c r="E310" s="25">
        <f>(D310*100)/C310</f>
        <v>0</v>
      </c>
      <c r="F310" s="23">
        <v>0.684</v>
      </c>
      <c r="G310" s="21">
        <v>0</v>
      </c>
      <c r="H310" s="21">
        <v>0</v>
      </c>
      <c r="I310" s="6">
        <f>FLOOR(G310,0.00001)*D310</f>
        <v>0</v>
      </c>
    </row>
    <row r="311" spans="1:9" ht="13.5">
      <c r="A311" s="5"/>
      <c r="B311" s="18"/>
      <c r="C311" s="28" t="s">
        <v>19</v>
      </c>
      <c r="D311" s="26"/>
      <c r="E311" s="25"/>
      <c r="F311" s="23"/>
      <c r="G311" s="21"/>
      <c r="H311" s="21"/>
      <c r="I311" s="6"/>
    </row>
    <row r="312" spans="1:9" ht="13.5">
      <c r="A312" s="5"/>
      <c r="B312" s="18"/>
      <c r="C312" s="28"/>
      <c r="D312" s="26"/>
      <c r="E312" s="25"/>
      <c r="F312" s="23"/>
      <c r="G312" s="21"/>
      <c r="H312" s="21"/>
      <c r="I312" s="6"/>
    </row>
    <row r="313" spans="1:9" ht="13.5">
      <c r="A313" s="5">
        <v>91</v>
      </c>
      <c r="B313" s="18" t="s">
        <v>68</v>
      </c>
      <c r="C313" s="26">
        <v>426100</v>
      </c>
      <c r="D313" s="29">
        <f>SUM(D314:D314)</f>
        <v>0</v>
      </c>
      <c r="E313" s="25">
        <f>(D313*100)/C313</f>
        <v>0</v>
      </c>
      <c r="F313" s="23">
        <v>0.912</v>
      </c>
      <c r="G313" s="21">
        <v>0</v>
      </c>
      <c r="H313" s="21">
        <v>0</v>
      </c>
      <c r="I313" s="6">
        <f>FLOOR(G313,0.00001)*D313</f>
        <v>0</v>
      </c>
    </row>
    <row r="314" spans="1:9" ht="13.5">
      <c r="A314" s="5"/>
      <c r="B314" s="18"/>
      <c r="C314" s="28" t="s">
        <v>19</v>
      </c>
      <c r="D314" s="26"/>
      <c r="E314" s="25"/>
      <c r="F314" s="23"/>
      <c r="G314" s="21"/>
      <c r="H314" s="21"/>
      <c r="I314" s="6"/>
    </row>
    <row r="315" spans="1:9" ht="13.5">
      <c r="A315" s="5"/>
      <c r="B315" s="18"/>
      <c r="C315" s="28"/>
      <c r="D315" s="26"/>
      <c r="E315" s="25"/>
      <c r="F315" s="23"/>
      <c r="G315" s="21"/>
      <c r="H315" s="21"/>
      <c r="I315" s="6"/>
    </row>
    <row r="316" spans="1:9" ht="13.5">
      <c r="A316" s="5">
        <v>92</v>
      </c>
      <c r="B316" s="18" t="s">
        <v>69</v>
      </c>
      <c r="C316" s="26">
        <v>78130</v>
      </c>
      <c r="D316" s="29">
        <f>SUM(D317:D317)</f>
        <v>0</v>
      </c>
      <c r="E316" s="25">
        <f>(D316*100)/C316</f>
        <v>0</v>
      </c>
      <c r="F316" s="23">
        <v>0.7812</v>
      </c>
      <c r="G316" s="21">
        <v>0</v>
      </c>
      <c r="H316" s="21">
        <v>0</v>
      </c>
      <c r="I316" s="6">
        <f>FLOOR(G316,0.00001)*D316</f>
        <v>0</v>
      </c>
    </row>
    <row r="317" spans="1:9" ht="13.5">
      <c r="A317" s="5"/>
      <c r="B317" s="18"/>
      <c r="C317" s="28" t="s">
        <v>19</v>
      </c>
      <c r="D317" s="26"/>
      <c r="E317" s="25"/>
      <c r="F317" s="23"/>
      <c r="G317" s="21"/>
      <c r="H317" s="21"/>
      <c r="I317" s="6"/>
    </row>
    <row r="318" spans="1:9" ht="13.5">
      <c r="A318" s="5"/>
      <c r="B318" s="18"/>
      <c r="C318" s="28"/>
      <c r="D318" s="26"/>
      <c r="E318" s="25"/>
      <c r="F318" s="23"/>
      <c r="G318" s="21"/>
      <c r="H318" s="21"/>
      <c r="I318" s="6"/>
    </row>
    <row r="319" spans="1:9" ht="13.5">
      <c r="A319" s="5">
        <v>93</v>
      </c>
      <c r="B319" s="18" t="s">
        <v>69</v>
      </c>
      <c r="C319" s="26">
        <v>938049</v>
      </c>
      <c r="D319" s="29">
        <f>SUM(D320:D320)</f>
        <v>0</v>
      </c>
      <c r="E319" s="25">
        <f>(D319*100)/C319</f>
        <v>0</v>
      </c>
      <c r="F319" s="23">
        <v>0.798</v>
      </c>
      <c r="G319" s="21">
        <v>0</v>
      </c>
      <c r="H319" s="21">
        <v>0</v>
      </c>
      <c r="I319" s="6">
        <f>FLOOR(G319,0.00001)*D319</f>
        <v>0</v>
      </c>
    </row>
    <row r="320" spans="1:9" ht="13.5">
      <c r="A320" s="5"/>
      <c r="B320" s="18"/>
      <c r="C320" s="28" t="s">
        <v>19</v>
      </c>
      <c r="D320" s="26"/>
      <c r="E320" s="25"/>
      <c r="F320" s="23"/>
      <c r="G320" s="21"/>
      <c r="H320" s="21"/>
      <c r="I320" s="6"/>
    </row>
    <row r="321" spans="1:9" ht="13.5">
      <c r="A321" s="5"/>
      <c r="B321" s="18"/>
      <c r="C321" s="28"/>
      <c r="D321" s="26"/>
      <c r="E321" s="25"/>
      <c r="F321" s="23"/>
      <c r="G321" s="21"/>
      <c r="H321" s="21"/>
      <c r="I321" s="6"/>
    </row>
    <row r="322" spans="1:9" ht="13.5">
      <c r="A322" s="5">
        <v>94</v>
      </c>
      <c r="B322" s="18" t="s">
        <v>70</v>
      </c>
      <c r="C322" s="26">
        <v>23499</v>
      </c>
      <c r="D322" s="29">
        <f>SUM(D323:D323)</f>
        <v>0</v>
      </c>
      <c r="E322" s="25">
        <f>(D322*100)/C322</f>
        <v>0</v>
      </c>
      <c r="F322" s="23">
        <v>0.84</v>
      </c>
      <c r="G322" s="21">
        <v>0</v>
      </c>
      <c r="H322" s="21">
        <v>0</v>
      </c>
      <c r="I322" s="6">
        <f>FLOOR(G322,0.00001)*D322</f>
        <v>0</v>
      </c>
    </row>
    <row r="323" spans="1:9" ht="13.5">
      <c r="A323" s="5"/>
      <c r="B323" s="18"/>
      <c r="C323" s="28" t="s">
        <v>19</v>
      </c>
      <c r="D323" s="26"/>
      <c r="E323" s="25"/>
      <c r="F323" s="23"/>
      <c r="G323" s="21"/>
      <c r="H323" s="21"/>
      <c r="I323" s="6"/>
    </row>
    <row r="324" spans="1:9" ht="13.5">
      <c r="A324" s="5"/>
      <c r="B324" s="18"/>
      <c r="C324" s="28"/>
      <c r="D324" s="26"/>
      <c r="E324" s="25"/>
      <c r="F324" s="23"/>
      <c r="G324" s="21"/>
      <c r="H324" s="21"/>
      <c r="I324" s="6"/>
    </row>
    <row r="325" spans="1:9" ht="13.5">
      <c r="A325" s="5">
        <v>95</v>
      </c>
      <c r="B325" s="18" t="s">
        <v>70</v>
      </c>
      <c r="C325" s="26">
        <v>796986</v>
      </c>
      <c r="D325" s="29">
        <f>SUM(D326:D326)</f>
        <v>300000</v>
      </c>
      <c r="E325" s="25">
        <f>(D325*100)/C325</f>
        <v>37.641815540047126</v>
      </c>
      <c r="F325" s="23">
        <v>0.798</v>
      </c>
      <c r="G325" s="23">
        <v>0.798</v>
      </c>
      <c r="H325" s="21">
        <f>(G325*100)/F325-100</f>
        <v>0</v>
      </c>
      <c r="I325" s="6">
        <f>FLOOR(G325,0.00001)*D325</f>
        <v>239400</v>
      </c>
    </row>
    <row r="326" spans="1:9" ht="13.5">
      <c r="A326" s="5"/>
      <c r="B326" s="18"/>
      <c r="C326" s="28" t="s">
        <v>77</v>
      </c>
      <c r="D326" s="26">
        <v>300000</v>
      </c>
      <c r="E326" s="25"/>
      <c r="F326" s="23"/>
      <c r="G326" s="21"/>
      <c r="H326" s="21"/>
      <c r="I326" s="6"/>
    </row>
    <row r="327" spans="1:9" ht="13.5">
      <c r="A327" s="5"/>
      <c r="B327" s="18"/>
      <c r="C327" s="28"/>
      <c r="D327" s="26"/>
      <c r="E327" s="25"/>
      <c r="F327" s="23"/>
      <c r="G327" s="21"/>
      <c r="H327" s="21"/>
      <c r="I327" s="6"/>
    </row>
    <row r="328" spans="1:9" ht="13.5">
      <c r="A328" s="5">
        <v>96</v>
      </c>
      <c r="B328" s="18" t="s">
        <v>71</v>
      </c>
      <c r="C328" s="26">
        <v>356655</v>
      </c>
      <c r="D328" s="29">
        <f>SUM(D329:D329)</f>
        <v>0</v>
      </c>
      <c r="E328" s="25">
        <f>(D328*100)/C328</f>
        <v>0</v>
      </c>
      <c r="F328" s="23">
        <v>0.7812</v>
      </c>
      <c r="G328" s="21">
        <v>0</v>
      </c>
      <c r="H328" s="21">
        <v>0</v>
      </c>
      <c r="I328" s="6">
        <f>FLOOR(G328,0.00001)*D328</f>
        <v>0</v>
      </c>
    </row>
    <row r="329" spans="1:9" ht="13.5">
      <c r="A329" s="5"/>
      <c r="B329" s="18"/>
      <c r="C329" s="28" t="s">
        <v>19</v>
      </c>
      <c r="D329" s="26"/>
      <c r="E329" s="25"/>
      <c r="F329" s="23"/>
      <c r="G329" s="21"/>
      <c r="H329" s="21"/>
      <c r="I329" s="6"/>
    </row>
    <row r="330" spans="1:9" ht="13.5">
      <c r="A330" s="5"/>
      <c r="B330" s="18"/>
      <c r="C330" s="28"/>
      <c r="D330" s="26"/>
      <c r="E330" s="25"/>
      <c r="F330" s="23"/>
      <c r="G330" s="21"/>
      <c r="H330" s="21"/>
      <c r="I330" s="6"/>
    </row>
    <row r="331" spans="1:9" ht="13.5">
      <c r="A331" s="5">
        <v>97</v>
      </c>
      <c r="B331" s="18" t="s">
        <v>71</v>
      </c>
      <c r="C331" s="26">
        <v>1851228</v>
      </c>
      <c r="D331" s="29">
        <f>SUM(D332:D332)</f>
        <v>0</v>
      </c>
      <c r="E331" s="25">
        <f>(D331*100)/C331</f>
        <v>0</v>
      </c>
      <c r="F331" s="23">
        <v>0.798</v>
      </c>
      <c r="G331" s="21">
        <v>0</v>
      </c>
      <c r="H331" s="21">
        <v>0</v>
      </c>
      <c r="I331" s="6">
        <f>FLOOR(G331,0.00001)*D331</f>
        <v>0</v>
      </c>
    </row>
    <row r="332" spans="1:9" ht="13.5">
      <c r="A332" s="5"/>
      <c r="B332" s="18"/>
      <c r="C332" s="28" t="s">
        <v>19</v>
      </c>
      <c r="D332" s="26"/>
      <c r="E332" s="25"/>
      <c r="F332" s="23"/>
      <c r="G332" s="21"/>
      <c r="H332" s="21"/>
      <c r="I332" s="6"/>
    </row>
    <row r="333" spans="1:9" ht="13.5">
      <c r="A333" s="5"/>
      <c r="B333" s="18"/>
      <c r="C333" s="28"/>
      <c r="D333" s="26"/>
      <c r="E333" s="25"/>
      <c r="F333" s="23"/>
      <c r="G333" s="21"/>
      <c r="H333" s="21"/>
      <c r="I333" s="6"/>
    </row>
    <row r="334" spans="1:9" ht="13.5">
      <c r="A334" s="5">
        <v>98</v>
      </c>
      <c r="B334" s="18" t="s">
        <v>72</v>
      </c>
      <c r="C334" s="26">
        <v>17869</v>
      </c>
      <c r="D334" s="29">
        <f>SUM(D335:D335)</f>
        <v>0</v>
      </c>
      <c r="E334" s="25">
        <f>(D334*100)/C334</f>
        <v>0</v>
      </c>
      <c r="F334" s="23">
        <v>0.6697</v>
      </c>
      <c r="G334" s="21">
        <v>0</v>
      </c>
      <c r="H334" s="21">
        <v>0</v>
      </c>
      <c r="I334" s="6">
        <f>FLOOR(G334,0.00001)*D334</f>
        <v>0</v>
      </c>
    </row>
    <row r="335" spans="1:9" ht="13.5">
      <c r="A335" s="5"/>
      <c r="B335" s="18"/>
      <c r="C335" s="28" t="s">
        <v>19</v>
      </c>
      <c r="D335" s="26"/>
      <c r="E335" s="25"/>
      <c r="F335" s="23"/>
      <c r="G335" s="21"/>
      <c r="H335" s="21"/>
      <c r="I335" s="6"/>
    </row>
    <row r="336" spans="1:9" ht="13.5">
      <c r="A336" s="5"/>
      <c r="B336" s="18"/>
      <c r="C336" s="28"/>
      <c r="D336" s="26"/>
      <c r="E336" s="25"/>
      <c r="F336" s="23"/>
      <c r="G336" s="21"/>
      <c r="H336" s="21"/>
      <c r="I336" s="6"/>
    </row>
    <row r="337" spans="1:9" ht="13.5">
      <c r="A337" s="5">
        <v>99</v>
      </c>
      <c r="B337" s="18" t="s">
        <v>72</v>
      </c>
      <c r="C337" s="26">
        <v>324938</v>
      </c>
      <c r="D337" s="29">
        <f>SUM(D338:D338)</f>
        <v>0</v>
      </c>
      <c r="E337" s="25">
        <f>(D337*100)/C337</f>
        <v>0</v>
      </c>
      <c r="F337" s="23">
        <v>0.798</v>
      </c>
      <c r="G337" s="21">
        <v>0</v>
      </c>
      <c r="H337" s="21">
        <v>0</v>
      </c>
      <c r="I337" s="6">
        <f>FLOOR(G337,0.00001)*D337</f>
        <v>0</v>
      </c>
    </row>
    <row r="338" spans="1:9" ht="13.5">
      <c r="A338" s="5"/>
      <c r="B338" s="18"/>
      <c r="C338" s="28" t="s">
        <v>19</v>
      </c>
      <c r="D338" s="26"/>
      <c r="E338" s="25"/>
      <c r="F338" s="23"/>
      <c r="G338" s="21"/>
      <c r="H338" s="21"/>
      <c r="I338" s="6"/>
    </row>
    <row r="339" spans="1:9" ht="13.5">
      <c r="A339" s="5"/>
      <c r="B339" s="18"/>
      <c r="C339" s="28"/>
      <c r="D339" s="26"/>
      <c r="E339" s="25"/>
      <c r="F339" s="23"/>
      <c r="G339" s="21"/>
      <c r="H339" s="21"/>
      <c r="I339" s="6"/>
    </row>
    <row r="340" spans="1:9" ht="13.5">
      <c r="A340" s="5">
        <v>100</v>
      </c>
      <c r="B340" s="18" t="s">
        <v>73</v>
      </c>
      <c r="C340" s="26">
        <v>790434</v>
      </c>
      <c r="D340" s="29">
        <f>SUM(D341:D341)</f>
        <v>180000</v>
      </c>
      <c r="E340" s="25">
        <f>(D340*100)/C340</f>
        <v>22.77229977455423</v>
      </c>
      <c r="F340" s="23">
        <v>0.798</v>
      </c>
      <c r="G340" s="23">
        <v>0.798</v>
      </c>
      <c r="H340" s="21">
        <f>(G340*100)/F340-100</f>
        <v>0</v>
      </c>
      <c r="I340" s="6">
        <f>FLOOR(G340,0.00001)*D340</f>
        <v>143640</v>
      </c>
    </row>
    <row r="341" spans="1:9" ht="13.5">
      <c r="A341" s="5"/>
      <c r="B341" s="18"/>
      <c r="C341" s="28" t="s">
        <v>32</v>
      </c>
      <c r="D341" s="26">
        <v>180000</v>
      </c>
      <c r="E341" s="25"/>
      <c r="F341" s="23"/>
      <c r="G341" s="21"/>
      <c r="H341" s="21"/>
      <c r="I341" s="6"/>
    </row>
    <row r="342" spans="1:9" ht="13.5">
      <c r="A342" s="5"/>
      <c r="B342" s="18"/>
      <c r="C342" s="28"/>
      <c r="D342" s="26"/>
      <c r="E342" s="25"/>
      <c r="F342" s="23"/>
      <c r="G342" s="21"/>
      <c r="H342" s="21"/>
      <c r="I342" s="6"/>
    </row>
    <row r="343" spans="1:9" ht="13.5">
      <c r="A343" s="10"/>
      <c r="B343" s="12" t="s">
        <v>14</v>
      </c>
      <c r="C343" s="27">
        <f>SUM(C298:C340)</f>
        <v>9034786</v>
      </c>
      <c r="D343" s="30">
        <f>SUM(D298,D301,D304,D307,D310,D313,D316,D319,D322,D325,D328,D331,D334,D337,D340)</f>
        <v>480000</v>
      </c>
      <c r="E343" s="19">
        <f>(D343*100)/C343</f>
        <v>5.312798775754069</v>
      </c>
      <c r="F343" s="15"/>
      <c r="G343" s="15"/>
      <c r="H343" s="11"/>
      <c r="I343" s="20">
        <f>SUM(I298:I340)</f>
        <v>383040</v>
      </c>
    </row>
    <row r="344" spans="1:9" ht="13.5">
      <c r="A344" s="5"/>
      <c r="B344" s="18"/>
      <c r="C344" s="28"/>
      <c r="D344" s="26"/>
      <c r="E344" s="22"/>
      <c r="F344" s="23"/>
      <c r="G344" s="24"/>
      <c r="H344" s="21"/>
      <c r="I344" s="6"/>
    </row>
    <row r="345" spans="1:9" ht="13.5">
      <c r="A345" s="13"/>
      <c r="B345" s="12" t="s">
        <v>12</v>
      </c>
      <c r="C345" s="27">
        <f>SUM(C49,C65,C249,C262,C294,C343)</f>
        <v>34511335.11999999</v>
      </c>
      <c r="D345" s="27">
        <f>SUM(D49,D65,D249,D262,D294,D343)</f>
        <v>7093555.4399999995</v>
      </c>
      <c r="E345" s="19">
        <f>(D345*100)/C345</f>
        <v>20.554277066751748</v>
      </c>
      <c r="F345" s="14"/>
      <c r="G345" s="14"/>
      <c r="H345" s="14"/>
      <c r="I345" s="31">
        <f>SUM(I49,I65,I249,I262,I294,I343)</f>
        <v>6205220.274628</v>
      </c>
    </row>
  </sheetData>
  <sheetProtection/>
  <mergeCells count="7">
    <mergeCell ref="A296:I296"/>
    <mergeCell ref="A2:I2"/>
    <mergeCell ref="A8:I8"/>
    <mergeCell ref="A51:I51"/>
    <mergeCell ref="A67:I67"/>
    <mergeCell ref="A251:I251"/>
    <mergeCell ref="A264:I26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2011-11-08T19:22:58Z</cp:lastPrinted>
  <dcterms:created xsi:type="dcterms:W3CDTF">2005-05-09T20:19:33Z</dcterms:created>
  <dcterms:modified xsi:type="dcterms:W3CDTF">2011-11-08T19:23:00Z</dcterms:modified>
  <cp:category/>
  <cp:version/>
  <cp:contentType/>
  <cp:contentStatus/>
</cp:coreProperties>
</file>