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<sst xmlns="http://schemas.openxmlformats.org/spreadsheetml/2006/main" count="111" uniqueCount="55">
  <si>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</si>
  <si>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</si>
  <si>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</si>
  <si>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</si>
  <si>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</si>
  <si>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</si>
  <si>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</si>
  <si>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</si>
  <si>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</si>
  <si>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</si>
  <si>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</si>
  <si>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</si>
  <si>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</si>
  <si>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</si>
  <si>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</si>
  <si>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</si>
  <si>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</si>
  <si>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PI</t>
  </si>
  <si>
    <t>Totais/Médias PI</t>
  </si>
  <si>
    <t>Teresina</t>
  </si>
  <si>
    <t>TO</t>
  </si>
  <si>
    <t>Cariri do Tocantins</t>
  </si>
  <si>
    <t>Formoso do Araguaia</t>
  </si>
  <si>
    <t>MG</t>
  </si>
  <si>
    <t>Totais/Médias MG</t>
  </si>
  <si>
    <t>Juiz de Fora</t>
  </si>
  <si>
    <t>0,376</t>
  </si>
  <si>
    <t>0,658</t>
  </si>
  <si>
    <t>0,432</t>
  </si>
  <si>
    <t>0,357</t>
  </si>
  <si>
    <t>0,481</t>
  </si>
  <si>
    <t>0,332</t>
  </si>
  <si>
    <t>0,407</t>
  </si>
  <si>
    <t>Totais/Médias TO</t>
  </si>
  <si>
    <t>0,350</t>
  </si>
  <si>
    <t>0,402</t>
  </si>
  <si>
    <t>0,428</t>
  </si>
  <si>
    <t>0,455</t>
  </si>
  <si>
    <t>0,425</t>
  </si>
  <si>
    <t>0,361</t>
  </si>
  <si>
    <t>0,498</t>
  </si>
  <si>
    <t>0,334</t>
  </si>
  <si>
    <t>0,304</t>
  </si>
  <si>
    <t>0,404</t>
  </si>
  <si>
    <t>0,244</t>
  </si>
  <si>
    <t>0,284</t>
  </si>
  <si>
    <t>0,224</t>
  </si>
  <si>
    <t>0,264</t>
  </si>
  <si>
    <t>0,343</t>
  </si>
  <si>
    <t>0,323</t>
  </si>
  <si>
    <t>0,380</t>
  </si>
  <si>
    <t>0,482</t>
  </si>
  <si>
    <t>0,450</t>
  </si>
  <si>
    <t>0,427</t>
  </si>
  <si>
    <t>Aviso de Venda de Arroz - 121/2007 de 07/03/2007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</si>
</sst>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171" fontId="2" fillId="0" borderId="3" xfId="20" applyNumberFormat="1" applyFont="1" applyBorder="1" applyAlignment="1">
      <alignment/>
    </xf>
    <xf numFmtId="172" fontId="2" fillId="0" borderId="3" xfId="20" applyNumberFormat="1" applyFont="1" applyBorder="1" applyAlignment="1">
      <alignment/>
    </xf>
    <xf numFmtId="43" fontId="2" fillId="0" borderId="0" xfId="20" applyFont="1" applyFill="1" applyBorder="1" applyAlignment="1">
      <alignment/>
    </xf>
    <xf numFmtId="171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9" fontId="2" fillId="0" borderId="3" xfId="2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43" fontId="5" fillId="0" borderId="0" xfId="20" applyNumberFormat="1" applyFont="1" applyAlignment="1">
      <alignment/>
    </xf>
    <xf numFmtId="43" fontId="5" fillId="0" borderId="0" xfId="20" applyFont="1" applyAlignment="1">
      <alignment/>
    </xf>
    <xf numFmtId="0" fontId="6" fillId="0" borderId="0" xfId="0" applyFont="1" applyAlignment="1">
      <alignment/>
    </xf>
    <xf numFmtId="43" fontId="2" fillId="0" borderId="0" xfId="2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="85" zoomScaleNormal="85" workbookViewId="0" topLeftCell="C37">
      <selection activeCell="A3" sqref="A3"/>
    </sheetView>
  </sheetViews>
  <sheetFormatPr defaultColWidth="9.140625" defaultRowHeight="12.75"/>
  <cols>
    <col min="1" max="1" width="5.7109375" style="1" customWidth="1"/>
    <col min="2" max="2" width="31.421875" style="0" bestFit="1" customWidth="1"/>
    <col min="3" max="3" width="15.7109375" style="0" customWidth="1"/>
    <col min="4" max="4" width="17.28125" style="0" customWidth="1"/>
    <col min="5" max="5" width="15.421875" style="0" bestFit="1" customWidth="1"/>
    <col min="6" max="7" width="10.7109375" style="0" customWidth="1"/>
    <col min="8" max="8" width="12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54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6" t="s">
        <v>1</v>
      </c>
      <c r="B5" s="26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23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25</v>
      </c>
      <c r="C8" s="11">
        <v>3593</v>
      </c>
      <c r="D8" s="11">
        <v>0</v>
      </c>
      <c r="E8" s="12">
        <f>(D8*100)/C8</f>
        <v>0</v>
      </c>
      <c r="F8" s="19" t="s">
        <v>34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25</v>
      </c>
      <c r="C9" s="11">
        <v>14378</v>
      </c>
      <c r="D9" s="11">
        <v>0</v>
      </c>
      <c r="E9" s="12">
        <f aca="true" t="shared" si="0" ref="E9:E16">(D9*100)/C9</f>
        <v>0</v>
      </c>
      <c r="F9" s="19" t="s">
        <v>30</v>
      </c>
      <c r="G9" s="11">
        <v>0</v>
      </c>
      <c r="H9" s="11">
        <v>0</v>
      </c>
      <c r="I9" s="12">
        <f aca="true" t="shared" si="1" ref="I9:I16">FLOOR(G9,0.00001)*D9</f>
        <v>0</v>
      </c>
    </row>
    <row r="10" spans="1:9" ht="13.5">
      <c r="A10" s="9">
        <v>3</v>
      </c>
      <c r="B10" s="10" t="s">
        <v>25</v>
      </c>
      <c r="C10" s="11">
        <v>17113</v>
      </c>
      <c r="D10" s="11">
        <v>0</v>
      </c>
      <c r="E10" s="12">
        <f t="shared" si="0"/>
        <v>0</v>
      </c>
      <c r="F10" s="19" t="s">
        <v>35</v>
      </c>
      <c r="G10" s="11">
        <v>0</v>
      </c>
      <c r="H10" s="11">
        <v>0</v>
      </c>
      <c r="I10" s="12">
        <f t="shared" si="1"/>
        <v>0</v>
      </c>
    </row>
    <row r="11" spans="1:9" ht="13.5">
      <c r="A11" s="9">
        <v>4</v>
      </c>
      <c r="B11" s="10" t="s">
        <v>25</v>
      </c>
      <c r="C11" s="11">
        <v>45275</v>
      </c>
      <c r="D11" s="11">
        <v>0</v>
      </c>
      <c r="E11" s="12">
        <f t="shared" si="0"/>
        <v>0</v>
      </c>
      <c r="F11" s="19" t="s">
        <v>36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25</v>
      </c>
      <c r="C12" s="11">
        <v>18321</v>
      </c>
      <c r="D12" s="11">
        <v>0</v>
      </c>
      <c r="E12" s="12">
        <f t="shared" si="0"/>
        <v>0</v>
      </c>
      <c r="F12" s="19" t="s">
        <v>37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25</v>
      </c>
      <c r="C13" s="11">
        <v>14972</v>
      </c>
      <c r="D13" s="11">
        <v>0</v>
      </c>
      <c r="E13" s="12">
        <f t="shared" si="0"/>
        <v>0</v>
      </c>
      <c r="F13" s="19" t="s">
        <v>38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25</v>
      </c>
      <c r="C14" s="11">
        <v>8767</v>
      </c>
      <c r="D14" s="11">
        <v>0</v>
      </c>
      <c r="E14" s="12">
        <f t="shared" si="0"/>
        <v>0</v>
      </c>
      <c r="F14" s="19" t="s">
        <v>39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25</v>
      </c>
      <c r="C15" s="11">
        <v>19449</v>
      </c>
      <c r="D15" s="11">
        <v>0</v>
      </c>
      <c r="E15" s="12">
        <f t="shared" si="0"/>
        <v>0</v>
      </c>
      <c r="F15" s="19" t="s">
        <v>40</v>
      </c>
      <c r="G15" s="11">
        <v>0</v>
      </c>
      <c r="H15" s="11">
        <v>0</v>
      </c>
      <c r="I15" s="12">
        <f t="shared" si="1"/>
        <v>0</v>
      </c>
    </row>
    <row r="16" spans="1:9" ht="13.5">
      <c r="A16" s="9">
        <v>9</v>
      </c>
      <c r="B16" s="10" t="s">
        <v>25</v>
      </c>
      <c r="C16" s="11">
        <v>25530</v>
      </c>
      <c r="D16" s="11">
        <v>0</v>
      </c>
      <c r="E16" s="12">
        <f t="shared" si="0"/>
        <v>0</v>
      </c>
      <c r="F16" s="19" t="s">
        <v>26</v>
      </c>
      <c r="G16" s="11">
        <v>0</v>
      </c>
      <c r="H16" s="11">
        <v>0</v>
      </c>
      <c r="I16" s="12">
        <f t="shared" si="1"/>
        <v>0</v>
      </c>
    </row>
    <row r="17" spans="1:9" ht="13.5">
      <c r="A17" s="13"/>
      <c r="B17" s="14" t="s">
        <v>24</v>
      </c>
      <c r="C17" s="15">
        <f>SUM(C8:C16)</f>
        <v>167398</v>
      </c>
      <c r="D17" s="20">
        <f>SUM(D8:D16)</f>
        <v>0</v>
      </c>
      <c r="E17" s="16">
        <f>(D17*100)/C17</f>
        <v>0</v>
      </c>
      <c r="F17" s="17"/>
      <c r="G17" s="20">
        <v>0</v>
      </c>
      <c r="H17" s="16"/>
      <c r="I17" s="16">
        <f>SUM(I8:I16)</f>
        <v>0</v>
      </c>
    </row>
    <row r="18" spans="1:9" ht="13.5">
      <c r="A18" s="6" t="s">
        <v>17</v>
      </c>
      <c r="B18" s="6"/>
      <c r="C18" s="7"/>
      <c r="D18" s="7"/>
      <c r="E18" s="6"/>
      <c r="F18" s="8"/>
      <c r="G18" s="6"/>
      <c r="H18" s="18"/>
      <c r="I18" s="6"/>
    </row>
    <row r="19" spans="1:9" ht="13.5">
      <c r="A19" s="9">
        <v>10</v>
      </c>
      <c r="B19" s="10" t="s">
        <v>19</v>
      </c>
      <c r="C19" s="11">
        <v>76460</v>
      </c>
      <c r="D19" s="11">
        <v>0</v>
      </c>
      <c r="E19" s="12">
        <f>(D19*100)/C19</f>
        <v>0</v>
      </c>
      <c r="F19" s="19" t="s">
        <v>27</v>
      </c>
      <c r="G19" s="11">
        <v>0</v>
      </c>
      <c r="H19" s="11">
        <v>0</v>
      </c>
      <c r="I19" s="12">
        <f>FLOOR(G19,0.00001)*D19</f>
        <v>0</v>
      </c>
    </row>
    <row r="20" spans="1:9" ht="13.5">
      <c r="A20" s="13"/>
      <c r="B20" s="14" t="s">
        <v>18</v>
      </c>
      <c r="C20" s="15">
        <f>SUM(C19:C19)</f>
        <v>76460</v>
      </c>
      <c r="D20" s="20">
        <f>SUM(D19:D19)</f>
        <v>0</v>
      </c>
      <c r="E20" s="16">
        <f>(D20*100)/C20</f>
        <v>0</v>
      </c>
      <c r="F20" s="17"/>
      <c r="G20" s="20">
        <v>0</v>
      </c>
      <c r="H20" s="16"/>
      <c r="I20" s="16">
        <f>SUM(I19:I19)</f>
        <v>0</v>
      </c>
    </row>
    <row r="21" spans="1:9" ht="13.5">
      <c r="A21" s="6" t="s">
        <v>20</v>
      </c>
      <c r="B21" s="6"/>
      <c r="C21" s="7"/>
      <c r="D21" s="7"/>
      <c r="E21" s="6"/>
      <c r="F21" s="8"/>
      <c r="G21" s="6"/>
      <c r="H21" s="18"/>
      <c r="I21" s="6"/>
    </row>
    <row r="22" spans="1:9" ht="13.5">
      <c r="A22" s="9">
        <v>11</v>
      </c>
      <c r="B22" s="10" t="s">
        <v>21</v>
      </c>
      <c r="C22" s="11">
        <v>191460</v>
      </c>
      <c r="D22" s="11">
        <v>0</v>
      </c>
      <c r="E22" s="12">
        <f>(D22*100)/C22</f>
        <v>0</v>
      </c>
      <c r="F22" s="19" t="s">
        <v>41</v>
      </c>
      <c r="G22" s="11">
        <v>0</v>
      </c>
      <c r="H22" s="11">
        <v>0</v>
      </c>
      <c r="I22" s="12">
        <f>FLOOR(G22,0.00001)*D22</f>
        <v>0</v>
      </c>
    </row>
    <row r="23" spans="1:9" ht="13.5">
      <c r="A23" s="9">
        <v>12</v>
      </c>
      <c r="B23" s="10" t="s">
        <v>22</v>
      </c>
      <c r="C23" s="11">
        <v>34180</v>
      </c>
      <c r="D23" s="11">
        <v>0</v>
      </c>
      <c r="E23" s="12">
        <f aca="true" t="shared" si="2" ref="E23:E47">(D23*100)/C23</f>
        <v>0</v>
      </c>
      <c r="F23" s="19" t="s">
        <v>31</v>
      </c>
      <c r="G23" s="11">
        <v>0</v>
      </c>
      <c r="H23" s="11">
        <v>0</v>
      </c>
      <c r="I23" s="12">
        <f aca="true" t="shared" si="3" ref="I23:I47">FLOOR(G23,0.00001)*D23</f>
        <v>0</v>
      </c>
    </row>
    <row r="24" spans="1:9" ht="13.5">
      <c r="A24" s="9">
        <v>13</v>
      </c>
      <c r="B24" s="10" t="s">
        <v>22</v>
      </c>
      <c r="C24" s="11">
        <v>62712</v>
      </c>
      <c r="D24" s="11">
        <v>0</v>
      </c>
      <c r="E24" s="12">
        <f t="shared" si="2"/>
        <v>0</v>
      </c>
      <c r="F24" s="19" t="s">
        <v>41</v>
      </c>
      <c r="G24" s="11">
        <v>0</v>
      </c>
      <c r="H24" s="11">
        <v>0</v>
      </c>
      <c r="I24" s="12">
        <f t="shared" si="3"/>
        <v>0</v>
      </c>
    </row>
    <row r="25" spans="1:9" ht="13.5">
      <c r="A25" s="9">
        <v>14</v>
      </c>
      <c r="B25" s="10" t="s">
        <v>22</v>
      </c>
      <c r="C25" s="11">
        <v>55430</v>
      </c>
      <c r="D25" s="11">
        <v>0</v>
      </c>
      <c r="E25" s="12">
        <f t="shared" si="2"/>
        <v>0</v>
      </c>
      <c r="F25" s="19" t="s">
        <v>42</v>
      </c>
      <c r="G25" s="11">
        <v>0</v>
      </c>
      <c r="H25" s="11">
        <v>0</v>
      </c>
      <c r="I25" s="12">
        <f t="shared" si="3"/>
        <v>0</v>
      </c>
    </row>
    <row r="26" spans="1:9" ht="13.5">
      <c r="A26" s="9">
        <v>15</v>
      </c>
      <c r="B26" s="10" t="s">
        <v>22</v>
      </c>
      <c r="C26" s="11">
        <v>26615</v>
      </c>
      <c r="D26" s="11">
        <v>26615</v>
      </c>
      <c r="E26" s="12">
        <f t="shared" si="2"/>
        <v>100</v>
      </c>
      <c r="F26" s="19" t="s">
        <v>41</v>
      </c>
      <c r="G26" s="19" t="s">
        <v>41</v>
      </c>
      <c r="H26" s="31">
        <f>((G26*100)/F26)-100</f>
        <v>0</v>
      </c>
      <c r="I26" s="12">
        <f t="shared" si="3"/>
        <v>8889.41</v>
      </c>
    </row>
    <row r="27" spans="1:9" ht="13.5">
      <c r="A27" s="9">
        <v>16</v>
      </c>
      <c r="B27" s="10" t="s">
        <v>22</v>
      </c>
      <c r="C27" s="11">
        <v>99787</v>
      </c>
      <c r="D27" s="11">
        <v>99787</v>
      </c>
      <c r="E27" s="12">
        <f t="shared" si="2"/>
        <v>100</v>
      </c>
      <c r="F27" s="19" t="s">
        <v>29</v>
      </c>
      <c r="G27" s="19" t="s">
        <v>29</v>
      </c>
      <c r="H27" s="31">
        <f>((G27*100)/F27)-100</f>
        <v>0</v>
      </c>
      <c r="I27" s="12">
        <f t="shared" si="3"/>
        <v>35623.959</v>
      </c>
    </row>
    <row r="28" spans="1:9" ht="13.5">
      <c r="A28" s="9">
        <v>17</v>
      </c>
      <c r="B28" s="10" t="s">
        <v>22</v>
      </c>
      <c r="C28" s="11">
        <v>174064</v>
      </c>
      <c r="D28" s="11">
        <v>0</v>
      </c>
      <c r="E28" s="12">
        <f t="shared" si="2"/>
        <v>0</v>
      </c>
      <c r="F28" s="19" t="s">
        <v>43</v>
      </c>
      <c r="G28" s="11">
        <v>0</v>
      </c>
      <c r="H28" s="11">
        <v>0</v>
      </c>
      <c r="I28" s="12">
        <f t="shared" si="3"/>
        <v>0</v>
      </c>
    </row>
    <row r="29" spans="1:9" ht="13.5">
      <c r="A29" s="9">
        <v>18</v>
      </c>
      <c r="B29" s="10" t="s">
        <v>22</v>
      </c>
      <c r="C29" s="11">
        <v>63040</v>
      </c>
      <c r="D29" s="11">
        <v>63040</v>
      </c>
      <c r="E29" s="12">
        <f t="shared" si="2"/>
        <v>100</v>
      </c>
      <c r="F29" s="19" t="s">
        <v>44</v>
      </c>
      <c r="G29" s="19" t="s">
        <v>44</v>
      </c>
      <c r="H29" s="31">
        <f>((G29*100)/F29)-100</f>
        <v>0</v>
      </c>
      <c r="I29" s="12">
        <f t="shared" si="3"/>
        <v>15381.760000000002</v>
      </c>
    </row>
    <row r="30" spans="1:9" ht="13.5">
      <c r="A30" s="9">
        <v>19</v>
      </c>
      <c r="B30" s="10" t="s">
        <v>22</v>
      </c>
      <c r="C30" s="11">
        <v>74281</v>
      </c>
      <c r="D30" s="11">
        <v>74281</v>
      </c>
      <c r="E30" s="12">
        <f t="shared" si="2"/>
        <v>100</v>
      </c>
      <c r="F30" s="19" t="s">
        <v>45</v>
      </c>
      <c r="G30" s="19" t="s">
        <v>45</v>
      </c>
      <c r="H30" s="31">
        <f>((G30*100)/F30)-100</f>
        <v>0</v>
      </c>
      <c r="I30" s="12">
        <f t="shared" si="3"/>
        <v>21095.804000000004</v>
      </c>
    </row>
    <row r="31" spans="1:9" ht="13.5">
      <c r="A31" s="9">
        <v>20</v>
      </c>
      <c r="B31" s="10" t="s">
        <v>22</v>
      </c>
      <c r="C31" s="11">
        <v>41721</v>
      </c>
      <c r="D31" s="11">
        <v>41721</v>
      </c>
      <c r="E31" s="12">
        <f t="shared" si="2"/>
        <v>100</v>
      </c>
      <c r="F31" s="19" t="s">
        <v>46</v>
      </c>
      <c r="G31" s="19" t="s">
        <v>46</v>
      </c>
      <c r="H31" s="31">
        <f>((G31*100)/F31)-100</f>
        <v>0</v>
      </c>
      <c r="I31" s="12">
        <f t="shared" si="3"/>
        <v>9345.504</v>
      </c>
    </row>
    <row r="32" spans="1:9" ht="13.5">
      <c r="A32" s="9">
        <v>21</v>
      </c>
      <c r="B32" s="10" t="s">
        <v>22</v>
      </c>
      <c r="C32" s="11">
        <v>5101</v>
      </c>
      <c r="D32" s="11">
        <v>0</v>
      </c>
      <c r="E32" s="12">
        <f t="shared" si="2"/>
        <v>0</v>
      </c>
      <c r="F32" s="19" t="s">
        <v>45</v>
      </c>
      <c r="G32" s="11">
        <v>0</v>
      </c>
      <c r="H32" s="11">
        <v>0</v>
      </c>
      <c r="I32" s="12">
        <f t="shared" si="3"/>
        <v>0</v>
      </c>
    </row>
    <row r="33" spans="1:9" ht="13.5">
      <c r="A33" s="9">
        <v>22</v>
      </c>
      <c r="B33" s="10" t="s">
        <v>22</v>
      </c>
      <c r="C33" s="11">
        <v>25498</v>
      </c>
      <c r="D33" s="11">
        <v>0</v>
      </c>
      <c r="E33" s="12">
        <f t="shared" si="2"/>
        <v>0</v>
      </c>
      <c r="F33" s="19" t="s">
        <v>47</v>
      </c>
      <c r="G33" s="11">
        <v>0</v>
      </c>
      <c r="H33" s="11">
        <v>0</v>
      </c>
      <c r="I33" s="12">
        <f t="shared" si="3"/>
        <v>0</v>
      </c>
    </row>
    <row r="34" spans="1:9" ht="13.5">
      <c r="A34" s="9">
        <v>23</v>
      </c>
      <c r="B34" s="10" t="s">
        <v>22</v>
      </c>
      <c r="C34" s="11">
        <v>17934</v>
      </c>
      <c r="D34" s="11">
        <v>0</v>
      </c>
      <c r="E34" s="12">
        <f t="shared" si="2"/>
        <v>0</v>
      </c>
      <c r="F34" s="19" t="s">
        <v>48</v>
      </c>
      <c r="G34" s="11">
        <v>0</v>
      </c>
      <c r="H34" s="11">
        <v>0</v>
      </c>
      <c r="I34" s="12">
        <f t="shared" si="3"/>
        <v>0</v>
      </c>
    </row>
    <row r="35" spans="1:9" ht="13.5">
      <c r="A35" s="9">
        <v>24</v>
      </c>
      <c r="B35" s="10" t="s">
        <v>22</v>
      </c>
      <c r="C35" s="11">
        <v>5439</v>
      </c>
      <c r="D35" s="11">
        <v>0</v>
      </c>
      <c r="E35" s="12">
        <f t="shared" si="2"/>
        <v>0</v>
      </c>
      <c r="F35" s="19" t="s">
        <v>49</v>
      </c>
      <c r="G35" s="11">
        <v>0</v>
      </c>
      <c r="H35" s="11">
        <v>0</v>
      </c>
      <c r="I35" s="12">
        <f t="shared" si="3"/>
        <v>0</v>
      </c>
    </row>
    <row r="36" spans="1:9" ht="13.5">
      <c r="A36" s="9">
        <v>25</v>
      </c>
      <c r="B36" s="10" t="s">
        <v>22</v>
      </c>
      <c r="C36" s="11">
        <v>47779</v>
      </c>
      <c r="D36" s="11">
        <v>0</v>
      </c>
      <c r="E36" s="12">
        <f t="shared" si="2"/>
        <v>0</v>
      </c>
      <c r="F36" s="19" t="s">
        <v>50</v>
      </c>
      <c r="G36" s="11">
        <v>0</v>
      </c>
      <c r="H36" s="11">
        <v>0</v>
      </c>
      <c r="I36" s="12">
        <f t="shared" si="3"/>
        <v>0</v>
      </c>
    </row>
    <row r="37" spans="1:9" ht="13.5">
      <c r="A37" s="9">
        <v>26</v>
      </c>
      <c r="B37" s="10" t="s">
        <v>22</v>
      </c>
      <c r="C37" s="11">
        <v>29728</v>
      </c>
      <c r="D37" s="11">
        <v>0</v>
      </c>
      <c r="E37" s="12">
        <f t="shared" si="2"/>
        <v>0</v>
      </c>
      <c r="F37" s="19" t="s">
        <v>29</v>
      </c>
      <c r="G37" s="11">
        <v>0</v>
      </c>
      <c r="H37" s="11">
        <v>0</v>
      </c>
      <c r="I37" s="12">
        <f t="shared" si="3"/>
        <v>0</v>
      </c>
    </row>
    <row r="38" spans="1:9" ht="13.5">
      <c r="A38" s="9">
        <v>27</v>
      </c>
      <c r="B38" s="10" t="s">
        <v>22</v>
      </c>
      <c r="C38" s="11">
        <v>11834</v>
      </c>
      <c r="D38" s="11">
        <v>0</v>
      </c>
      <c r="E38" s="12">
        <f t="shared" si="2"/>
        <v>0</v>
      </c>
      <c r="F38" s="19" t="s">
        <v>41</v>
      </c>
      <c r="G38" s="11">
        <v>0</v>
      </c>
      <c r="H38" s="11">
        <v>0</v>
      </c>
      <c r="I38" s="12">
        <f t="shared" si="3"/>
        <v>0</v>
      </c>
    </row>
    <row r="39" spans="1:9" ht="13.5">
      <c r="A39" s="9">
        <v>28</v>
      </c>
      <c r="B39" s="10" t="s">
        <v>22</v>
      </c>
      <c r="C39" s="11">
        <v>7197</v>
      </c>
      <c r="D39" s="11">
        <v>0</v>
      </c>
      <c r="E39" s="12">
        <f t="shared" si="2"/>
        <v>0</v>
      </c>
      <c r="F39" s="19" t="s">
        <v>51</v>
      </c>
      <c r="G39" s="11">
        <v>0</v>
      </c>
      <c r="H39" s="11">
        <v>0</v>
      </c>
      <c r="I39" s="12">
        <f t="shared" si="3"/>
        <v>0</v>
      </c>
    </row>
    <row r="40" spans="1:9" ht="13.5">
      <c r="A40" s="9">
        <v>29</v>
      </c>
      <c r="B40" s="10" t="s">
        <v>22</v>
      </c>
      <c r="C40" s="11">
        <v>7918</v>
      </c>
      <c r="D40" s="11">
        <v>0</v>
      </c>
      <c r="E40" s="12">
        <f t="shared" si="2"/>
        <v>0</v>
      </c>
      <c r="F40" s="19" t="s">
        <v>28</v>
      </c>
      <c r="G40" s="11">
        <v>0</v>
      </c>
      <c r="H40" s="11">
        <v>0</v>
      </c>
      <c r="I40" s="12">
        <f t="shared" si="3"/>
        <v>0</v>
      </c>
    </row>
    <row r="41" spans="1:9" ht="13.5">
      <c r="A41" s="9">
        <v>30</v>
      </c>
      <c r="B41" s="10" t="s">
        <v>22</v>
      </c>
      <c r="C41" s="11">
        <v>23354</v>
      </c>
      <c r="D41" s="11">
        <v>23354</v>
      </c>
      <c r="E41" s="12">
        <f t="shared" si="2"/>
        <v>100</v>
      </c>
      <c r="F41" s="19" t="s">
        <v>45</v>
      </c>
      <c r="G41" s="19" t="s">
        <v>45</v>
      </c>
      <c r="H41" s="31">
        <f>((G41*100)/F41)-100</f>
        <v>0</v>
      </c>
      <c r="I41" s="12">
        <f t="shared" si="3"/>
        <v>6632.536000000001</v>
      </c>
    </row>
    <row r="42" spans="1:9" ht="13.5">
      <c r="A42" s="9">
        <v>31</v>
      </c>
      <c r="B42" s="10" t="s">
        <v>22</v>
      </c>
      <c r="C42" s="11">
        <v>6037</v>
      </c>
      <c r="D42" s="11">
        <v>6037</v>
      </c>
      <c r="E42" s="12">
        <f t="shared" si="2"/>
        <v>100</v>
      </c>
      <c r="F42" s="19" t="s">
        <v>47</v>
      </c>
      <c r="G42" s="19" t="s">
        <v>47</v>
      </c>
      <c r="H42" s="31">
        <f>((G42*100)/F42)-100</f>
        <v>0</v>
      </c>
      <c r="I42" s="12">
        <f t="shared" si="3"/>
        <v>1593.768</v>
      </c>
    </row>
    <row r="43" spans="1:9" ht="13.5">
      <c r="A43" s="9">
        <v>32</v>
      </c>
      <c r="B43" s="10" t="s">
        <v>22</v>
      </c>
      <c r="C43" s="11">
        <v>3790</v>
      </c>
      <c r="D43" s="11">
        <v>3790</v>
      </c>
      <c r="E43" s="12">
        <f t="shared" si="2"/>
        <v>100</v>
      </c>
      <c r="F43" s="19" t="s">
        <v>44</v>
      </c>
      <c r="G43" s="19" t="s">
        <v>44</v>
      </c>
      <c r="H43" s="31">
        <f>((G43*100)/F43)-100</f>
        <v>0</v>
      </c>
      <c r="I43" s="12">
        <f t="shared" si="3"/>
        <v>924.7600000000001</v>
      </c>
    </row>
    <row r="44" spans="1:9" ht="13.5">
      <c r="A44" s="9">
        <v>33</v>
      </c>
      <c r="B44" s="10" t="s">
        <v>22</v>
      </c>
      <c r="C44" s="11">
        <v>4867</v>
      </c>
      <c r="D44" s="11">
        <v>0</v>
      </c>
      <c r="E44" s="12">
        <f t="shared" si="2"/>
        <v>0</v>
      </c>
      <c r="F44" s="19" t="s">
        <v>32</v>
      </c>
      <c r="G44" s="11">
        <v>0</v>
      </c>
      <c r="H44" s="11">
        <v>0</v>
      </c>
      <c r="I44" s="12">
        <f t="shared" si="3"/>
        <v>0</v>
      </c>
    </row>
    <row r="45" spans="1:9" ht="13.5">
      <c r="A45" s="9">
        <v>34</v>
      </c>
      <c r="B45" s="10" t="s">
        <v>22</v>
      </c>
      <c r="C45" s="11">
        <v>7529</v>
      </c>
      <c r="D45" s="11">
        <v>0</v>
      </c>
      <c r="E45" s="12">
        <f t="shared" si="2"/>
        <v>0</v>
      </c>
      <c r="F45" s="19" t="s">
        <v>52</v>
      </c>
      <c r="G45" s="11">
        <v>0</v>
      </c>
      <c r="H45" s="11">
        <v>0</v>
      </c>
      <c r="I45" s="12">
        <f t="shared" si="3"/>
        <v>0</v>
      </c>
    </row>
    <row r="46" spans="1:9" ht="13.5">
      <c r="A46" s="9">
        <v>35</v>
      </c>
      <c r="B46" s="10" t="s">
        <v>22</v>
      </c>
      <c r="C46" s="11">
        <v>14714</v>
      </c>
      <c r="D46" s="11">
        <v>0</v>
      </c>
      <c r="E46" s="12">
        <f t="shared" si="2"/>
        <v>0</v>
      </c>
      <c r="F46" s="19" t="s">
        <v>49</v>
      </c>
      <c r="G46" s="11">
        <v>0</v>
      </c>
      <c r="H46" s="11">
        <v>0</v>
      </c>
      <c r="I46" s="12">
        <f t="shared" si="3"/>
        <v>0</v>
      </c>
    </row>
    <row r="47" spans="1:9" ht="13.5">
      <c r="A47" s="9">
        <v>36</v>
      </c>
      <c r="B47" s="10" t="s">
        <v>21</v>
      </c>
      <c r="C47" s="11">
        <v>43844</v>
      </c>
      <c r="D47" s="11">
        <v>0</v>
      </c>
      <c r="E47" s="12">
        <f t="shared" si="2"/>
        <v>0</v>
      </c>
      <c r="F47" s="19" t="s">
        <v>53</v>
      </c>
      <c r="G47" s="11">
        <v>0</v>
      </c>
      <c r="H47" s="11">
        <v>0</v>
      </c>
      <c r="I47" s="12">
        <f t="shared" si="3"/>
        <v>0</v>
      </c>
    </row>
    <row r="48" spans="1:9" ht="13.5">
      <c r="A48" s="13"/>
      <c r="B48" s="14" t="s">
        <v>33</v>
      </c>
      <c r="C48" s="15">
        <f>SUM(C22:C47)</f>
        <v>1085853</v>
      </c>
      <c r="D48" s="15">
        <f>SUM(D22:D47)</f>
        <v>338625</v>
      </c>
      <c r="E48" s="16">
        <f>(D48*100)/C48</f>
        <v>31.185160422267103</v>
      </c>
      <c r="F48" s="17"/>
      <c r="G48" s="21">
        <f>(I48/D48)</f>
        <v>0.2937984525655224</v>
      </c>
      <c r="H48" s="16"/>
      <c r="I48" s="16">
        <f>SUM(I22:I47)</f>
        <v>99487.50100000002</v>
      </c>
    </row>
    <row r="49" spans="3:9" ht="13.5">
      <c r="C49" s="23"/>
      <c r="I49" s="22"/>
    </row>
    <row r="50" spans="1:9" ht="13.5">
      <c r="A50" s="13"/>
      <c r="B50" s="14" t="s">
        <v>13</v>
      </c>
      <c r="C50" s="24">
        <f>SUM(C17,C20,C48)</f>
        <v>1329711</v>
      </c>
      <c r="D50" s="15">
        <f>SUM(D17,D20,D48)</f>
        <v>338625</v>
      </c>
      <c r="E50" s="16">
        <f>(D50*100)/C50</f>
        <v>25.466059918282994</v>
      </c>
      <c r="F50" s="17"/>
      <c r="G50" s="21">
        <f>(I50/D50)*1</f>
        <v>0.2937984525655224</v>
      </c>
      <c r="H50" s="16"/>
      <c r="I50" s="25">
        <f>SUM(I48,I17,I20)</f>
        <v>99487.50100000002</v>
      </c>
    </row>
    <row r="54" spans="1:11" ht="15">
      <c r="A54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5">
      <c r="A55"/>
      <c r="B55" s="27"/>
      <c r="C55" s="27"/>
      <c r="D55" s="27"/>
      <c r="E55" s="27"/>
      <c r="F55" s="28"/>
      <c r="G55" s="28"/>
      <c r="H55" s="28"/>
      <c r="I55" s="27"/>
      <c r="J55" s="27"/>
      <c r="K55" s="27"/>
    </row>
    <row r="56" spans="1:11" ht="15">
      <c r="A56"/>
      <c r="B56" s="27"/>
      <c r="C56" s="27"/>
      <c r="D56" s="27"/>
      <c r="E56" s="27"/>
      <c r="F56" s="28"/>
      <c r="G56" s="28"/>
      <c r="H56" s="28"/>
      <c r="I56" s="27"/>
      <c r="J56" s="27"/>
      <c r="K56" s="27"/>
    </row>
    <row r="57" spans="1:11" ht="15">
      <c r="A57"/>
      <c r="B57" s="27"/>
      <c r="C57" s="27"/>
      <c r="D57" s="27"/>
      <c r="E57" s="27"/>
      <c r="F57" s="28"/>
      <c r="G57" s="28"/>
      <c r="H57" s="29"/>
      <c r="I57" s="29"/>
      <c r="J57" s="29"/>
      <c r="K57" s="29"/>
    </row>
    <row r="58" spans="1:11" ht="15">
      <c r="A58"/>
      <c r="B58" s="27"/>
      <c r="C58" s="27"/>
      <c r="D58" s="27"/>
      <c r="E58" s="27"/>
      <c r="F58" s="28"/>
      <c r="G58" s="28"/>
      <c r="H58" s="29"/>
      <c r="I58" s="29"/>
      <c r="J58" s="29"/>
      <c r="K58" s="29"/>
    </row>
    <row r="59" spans="1:11" ht="15">
      <c r="A59"/>
      <c r="B59" s="27"/>
      <c r="C59" s="27"/>
      <c r="D59" s="27"/>
      <c r="E59" s="27"/>
      <c r="F59" s="28"/>
      <c r="G59" s="28"/>
      <c r="H59" s="29"/>
      <c r="I59" s="29"/>
      <c r="J59" s="29"/>
      <c r="K59" s="29"/>
    </row>
    <row r="60" spans="1:11" ht="15">
      <c r="A60"/>
      <c r="B60" s="27"/>
      <c r="C60" s="27"/>
      <c r="D60" s="27"/>
      <c r="E60" s="27"/>
      <c r="F60" s="28"/>
      <c r="G60" s="28"/>
      <c r="H60" s="29"/>
      <c r="I60" s="29"/>
      <c r="J60" s="29"/>
      <c r="K60" s="29"/>
    </row>
    <row r="61" spans="1:11" ht="15">
      <c r="A61"/>
      <c r="B61" s="27"/>
      <c r="C61" s="27"/>
      <c r="D61" s="27"/>
      <c r="E61" s="27"/>
      <c r="F61" s="27"/>
      <c r="G61" s="27"/>
      <c r="H61" s="29"/>
      <c r="I61" s="29"/>
      <c r="J61" s="29"/>
      <c r="K61" s="29"/>
    </row>
    <row r="62" spans="1:11" ht="15">
      <c r="A62"/>
      <c r="B62" s="27"/>
      <c r="C62" s="27"/>
      <c r="D62" s="27"/>
      <c r="E62" s="27"/>
      <c r="F62" s="28"/>
      <c r="G62" s="28"/>
      <c r="H62" s="29"/>
      <c r="I62" s="29"/>
      <c r="J62" s="29"/>
      <c r="K62" s="29"/>
    </row>
    <row r="63" spans="1:11" ht="15">
      <c r="A63"/>
      <c r="B63" s="27"/>
      <c r="C63" s="27"/>
      <c r="D63" s="27"/>
      <c r="E63" s="27"/>
      <c r="F63" s="28"/>
      <c r="G63" s="28"/>
      <c r="H63" s="29"/>
      <c r="I63" s="29"/>
      <c r="J63" s="29"/>
      <c r="K63" s="29"/>
    </row>
    <row r="64" spans="1:11" ht="15">
      <c r="A64"/>
      <c r="B64" s="27"/>
      <c r="C64" s="27"/>
      <c r="D64" s="27"/>
      <c r="E64" s="27"/>
      <c r="F64" s="28"/>
      <c r="G64" s="28"/>
      <c r="H64" s="29"/>
      <c r="I64" s="29"/>
      <c r="J64" s="29"/>
      <c r="K64" s="29"/>
    </row>
    <row r="65" spans="1:11" ht="15">
      <c r="A65"/>
      <c r="B65" s="27"/>
      <c r="C65" s="27"/>
      <c r="D65" s="27"/>
      <c r="E65" s="27"/>
      <c r="F65" s="28"/>
      <c r="G65" s="28"/>
      <c r="H65" s="29"/>
      <c r="I65" s="29"/>
      <c r="J65" s="29"/>
      <c r="K65" s="29"/>
    </row>
    <row r="66" spans="1:11" ht="15">
      <c r="A66"/>
      <c r="B66" s="27"/>
      <c r="C66" s="27"/>
      <c r="D66" s="27"/>
      <c r="E66" s="27"/>
      <c r="F66" s="28"/>
      <c r="G66" s="28"/>
      <c r="H66" s="29"/>
      <c r="I66" s="29"/>
      <c r="J66" s="29"/>
      <c r="K66" s="29"/>
    </row>
    <row r="67" spans="1:11" ht="15">
      <c r="A67"/>
      <c r="B67" s="27"/>
      <c r="C67" s="27"/>
      <c r="D67" s="27"/>
      <c r="E67" s="27"/>
      <c r="F67" s="28"/>
      <c r="G67" s="28"/>
      <c r="H67" s="29"/>
      <c r="I67" s="29"/>
      <c r="J67" s="29"/>
      <c r="K67" s="29"/>
    </row>
    <row r="68" spans="1:11" ht="15">
      <c r="A68"/>
      <c r="B68" s="27"/>
      <c r="C68" s="27"/>
      <c r="D68" s="27"/>
      <c r="E68" s="27"/>
      <c r="F68" s="28"/>
      <c r="G68" s="28"/>
      <c r="H68" s="29"/>
      <c r="I68" s="29"/>
      <c r="J68" s="29"/>
      <c r="K68" s="29"/>
    </row>
    <row r="69" spans="1:11" ht="15">
      <c r="A69"/>
      <c r="B69" s="27"/>
      <c r="C69" s="27"/>
      <c r="D69" s="27"/>
      <c r="E69" s="27"/>
      <c r="F69" s="28"/>
      <c r="G69" s="28"/>
      <c r="H69" s="29"/>
      <c r="I69" s="29"/>
      <c r="J69" s="29"/>
      <c r="K69" s="29"/>
    </row>
    <row r="70" spans="1:11" ht="15">
      <c r="A70"/>
      <c r="B70" s="27"/>
      <c r="C70" s="27"/>
      <c r="D70" s="27"/>
      <c r="E70" s="27"/>
      <c r="F70" s="28"/>
      <c r="G70" s="28"/>
      <c r="H70" s="29"/>
      <c r="I70" s="29"/>
      <c r="J70" s="29"/>
      <c r="K70" s="29"/>
    </row>
    <row r="71" spans="1:11" ht="15">
      <c r="A71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8">
      <c r="A72"/>
      <c r="B72" s="27"/>
      <c r="C72" s="30"/>
      <c r="D72" s="27"/>
      <c r="E72" s="27"/>
      <c r="F72" s="28"/>
      <c r="G72" s="28"/>
      <c r="H72" s="27"/>
      <c r="I72" s="27"/>
      <c r="J72" s="27"/>
      <c r="K72" s="27"/>
    </row>
    <row r="73" spans="1:11" ht="15">
      <c r="A73"/>
      <c r="B73" s="27"/>
      <c r="C73" s="27"/>
      <c r="D73" s="27"/>
      <c r="E73" s="27"/>
      <c r="F73" s="28"/>
      <c r="G73" s="28"/>
      <c r="H73" s="27"/>
      <c r="I73" s="27"/>
      <c r="J73" s="27"/>
      <c r="K73" s="27"/>
    </row>
    <row r="74" spans="1:11" ht="15">
      <c r="A74"/>
      <c r="B74" s="27"/>
      <c r="C74" s="27"/>
      <c r="D74" s="27"/>
      <c r="E74" s="27"/>
      <c r="F74" s="28"/>
      <c r="G74" s="28"/>
      <c r="H74" s="27"/>
      <c r="I74" s="29"/>
      <c r="J74" s="29"/>
      <c r="K74" s="29"/>
    </row>
    <row r="75" spans="1:11" ht="15">
      <c r="A75"/>
      <c r="B75" s="27"/>
      <c r="C75" s="27"/>
      <c r="D75" s="27"/>
      <c r="E75" s="27"/>
      <c r="F75" s="28"/>
      <c r="G75" s="28"/>
      <c r="H75" s="27"/>
      <c r="I75" s="29"/>
      <c r="J75" s="29"/>
      <c r="K75" s="29"/>
    </row>
    <row r="76" spans="1:11" ht="15">
      <c r="A76"/>
      <c r="B76" s="27"/>
      <c r="C76" s="27"/>
      <c r="D76" s="27"/>
      <c r="E76" s="27"/>
      <c r="F76" s="28"/>
      <c r="G76" s="28"/>
      <c r="H76" s="29"/>
      <c r="I76" s="29"/>
      <c r="J76" s="29"/>
      <c r="K76" s="29"/>
    </row>
    <row r="77" spans="1:11" ht="15">
      <c r="A77"/>
      <c r="B77" s="27"/>
      <c r="C77" s="27"/>
      <c r="D77" s="27"/>
      <c r="E77" s="27"/>
      <c r="F77" s="28"/>
      <c r="G77" s="28"/>
      <c r="H77" s="29"/>
      <c r="I77" s="29"/>
      <c r="J77" s="29"/>
      <c r="K77" s="29"/>
    </row>
    <row r="78" spans="1:11" ht="15">
      <c r="A78"/>
      <c r="B78" s="27"/>
      <c r="C78" s="27"/>
      <c r="D78" s="27"/>
      <c r="E78" s="27"/>
      <c r="F78" s="28"/>
      <c r="G78" s="28"/>
      <c r="H78" s="29"/>
      <c r="I78" s="29"/>
      <c r="J78" s="29"/>
      <c r="K78" s="29"/>
    </row>
    <row r="79" spans="1:11" ht="15">
      <c r="A79"/>
      <c r="B79" s="27"/>
      <c r="C79" s="27"/>
      <c r="D79" s="27"/>
      <c r="E79" s="27"/>
      <c r="F79" s="28"/>
      <c r="G79" s="28"/>
      <c r="H79" s="29"/>
      <c r="I79" s="29"/>
      <c r="J79" s="29"/>
      <c r="K79" s="29"/>
    </row>
    <row r="80" spans="1:11" ht="15">
      <c r="A80"/>
      <c r="B80" s="27"/>
      <c r="C80" s="27"/>
      <c r="D80" s="27"/>
      <c r="E80" s="27"/>
      <c r="F80" s="28"/>
      <c r="G80" s="28"/>
      <c r="H80" s="29"/>
      <c r="I80" s="29"/>
      <c r="J80" s="29"/>
      <c r="K80" s="29"/>
    </row>
    <row r="81" spans="1:11" ht="15">
      <c r="A81"/>
      <c r="B81" s="27"/>
      <c r="C81" s="27"/>
      <c r="D81" s="27"/>
      <c r="E81" s="27"/>
      <c r="F81" s="28"/>
      <c r="G81" s="28"/>
      <c r="H81" s="29"/>
      <c r="I81" s="29"/>
      <c r="J81" s="29"/>
      <c r="K81" s="29"/>
    </row>
    <row r="82" spans="1:11" ht="15">
      <c r="A82"/>
      <c r="B82" s="27"/>
      <c r="C82" s="27"/>
      <c r="D82" s="27"/>
      <c r="E82" s="27"/>
      <c r="F82" s="28"/>
      <c r="G82" s="28"/>
      <c r="H82" s="29"/>
      <c r="I82" s="29"/>
      <c r="J82" s="29"/>
      <c r="K82" s="29"/>
    </row>
    <row r="83" ht="12.75">
      <c r="A83"/>
    </row>
  </sheetData>
  <printOptions/>
  <pageMargins left="0.75" right="0.75" top="0.7" bottom="0.98" header="0.21" footer="0.1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2007-01-11T18:02:34Z</cp:lastPrinted>
  <dcterms:created xsi:type="dcterms:W3CDTF">2000-02-06T15:20:34Z</dcterms:created>
  <dcterms:modified xsi:type="dcterms:W3CDTF">2007-03-07T17:25:04Z</dcterms:modified>
  <cp:category/>
  <cp:version/>
  <cp:contentType/>
  <cp:contentStatus/>
</cp:coreProperties>
</file>